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Website\Material Put Up\More Resources\Data Depot\"/>
    </mc:Choice>
  </mc:AlternateContent>
  <bookViews>
    <workbookView xWindow="0" yWindow="0" windowWidth="8655" windowHeight="6870" tabRatio="420"/>
  </bookViews>
  <sheets>
    <sheet name="READ ME" sheetId="4" r:id="rId1"/>
    <sheet name="Overdraft by basin" sheetId="2" r:id="rId2"/>
    <sheet name="GW storage change" sheetId="3" r:id="rId3"/>
    <sheet name="Download links for GSPs"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3" l="1"/>
  <c r="F5" i="3"/>
  <c r="F6" i="3"/>
  <c r="F7" i="3"/>
  <c r="F8" i="3"/>
  <c r="F9" i="3"/>
  <c r="F10" i="3"/>
  <c r="F11" i="3"/>
  <c r="F12" i="3"/>
  <c r="F13" i="3"/>
  <c r="F3" i="3"/>
  <c r="E13" i="2" l="1"/>
  <c r="D13" i="2"/>
  <c r="C13" i="2"/>
  <c r="G9" i="3"/>
  <c r="G12" i="3"/>
  <c r="G13" i="3"/>
  <c r="G3" i="3"/>
  <c r="G8" i="3"/>
  <c r="G10" i="3"/>
  <c r="G11" i="3"/>
  <c r="G7" i="3"/>
  <c r="G4" i="3"/>
  <c r="G6" i="3"/>
  <c r="G5" i="3"/>
  <c r="G15" i="3" l="1"/>
  <c r="F15" i="3"/>
</calcChain>
</file>

<file path=xl/sharedStrings.xml><?xml version="1.0" encoding="utf-8"?>
<sst xmlns="http://schemas.openxmlformats.org/spreadsheetml/2006/main" count="331" uniqueCount="133">
  <si>
    <t>Basin number</t>
  </si>
  <si>
    <t>Basin name</t>
  </si>
  <si>
    <t xml:space="preserve">5-022.14 </t>
  </si>
  <si>
    <t>San Joaquin Valley - Kern County</t>
  </si>
  <si>
    <t xml:space="preserve">5-022.01 </t>
  </si>
  <si>
    <t>San Joaquin Valley - Eastern San Joaquin</t>
  </si>
  <si>
    <t xml:space="preserve">5-022.04 </t>
  </si>
  <si>
    <t>San Joaquin Valley - Merced</t>
  </si>
  <si>
    <t xml:space="preserve">5-022.05 </t>
  </si>
  <si>
    <t>San Joaquin Valley - Chowchilla</t>
  </si>
  <si>
    <t>5-022.06</t>
  </si>
  <si>
    <t>San Joaquin Valley - Madera</t>
  </si>
  <si>
    <t xml:space="preserve">5-022.07 </t>
  </si>
  <si>
    <t>San Joaquin Valley - Delta-Mendota</t>
  </si>
  <si>
    <t xml:space="preserve">5-022.08 </t>
  </si>
  <si>
    <t>San Joaquin Valley - Kings</t>
  </si>
  <si>
    <t xml:space="preserve">5-022.11 </t>
  </si>
  <si>
    <t>San Joaquin Valley - Kaweah</t>
  </si>
  <si>
    <t xml:space="preserve">5-022.13 </t>
  </si>
  <si>
    <t>San Joaquin Valley - Tule</t>
  </si>
  <si>
    <t xml:space="preserve">5-022.09 </t>
  </si>
  <si>
    <t>San Joaquin Valley - Westside</t>
  </si>
  <si>
    <t xml:space="preserve">5-022.12 </t>
  </si>
  <si>
    <t>San Joaquin Valley - Tulare Lake</t>
  </si>
  <si>
    <t>Number of GSAs</t>
  </si>
  <si>
    <t>Number of GSPs</t>
  </si>
  <si>
    <t>Total</t>
  </si>
  <si>
    <t>ES6; 
2-138 thru 2-142;</t>
  </si>
  <si>
    <t>https://sgma.water.ca.gov/portal/gsp/preview/47</t>
  </si>
  <si>
    <t>Notes</t>
  </si>
  <si>
    <t>Link to GSP(s):</t>
  </si>
  <si>
    <t>ES3;
2-135 thru 2-138;</t>
  </si>
  <si>
    <t>https://sgma.water.ca.gov/portal/gsp/preview/9</t>
  </si>
  <si>
    <t>https://sgma.water.ca.gov/portal/gsp/preview/12</t>
  </si>
  <si>
    <t>ES-7;
2-92;</t>
  </si>
  <si>
    <t>ES-17;
3-46 thru 3-47;</t>
  </si>
  <si>
    <t>https://sgma.water.ca.gov/portal/gsp/preview/42</t>
  </si>
  <si>
    <t>https://sgma.water.ca.gov/portal/gsp/preview/8</t>
  </si>
  <si>
    <t>ES-2;
29 thru 31;</t>
  </si>
  <si>
    <t>Chowchilla</t>
  </si>
  <si>
    <t>na</t>
  </si>
  <si>
    <t>Westside</t>
  </si>
  <si>
    <t>Eastern San Joaquin</t>
  </si>
  <si>
    <t>Tulare Lake</t>
  </si>
  <si>
    <t>Merced</t>
  </si>
  <si>
    <t>Kaweah</t>
  </si>
  <si>
    <t>Madera</t>
  </si>
  <si>
    <t>Delta-Mendota</t>
  </si>
  <si>
    <t>Kings</t>
  </si>
  <si>
    <t>Tule</t>
  </si>
  <si>
    <r>
      <rPr>
        <b/>
        <sz val="11"/>
        <color theme="1"/>
        <rFont val="Calibri"/>
        <family val="2"/>
        <scheme val="minor"/>
      </rPr>
      <t>East Kaweah GSP:</t>
    </r>
    <r>
      <rPr>
        <sz val="11"/>
        <color theme="1"/>
        <rFont val="Calibri"/>
        <family val="2"/>
        <scheme val="minor"/>
      </rPr>
      <t xml:space="preserve"> https://sgma.water.ca.gov/portal/gsp/preview/58
</t>
    </r>
    <r>
      <rPr>
        <b/>
        <sz val="11"/>
        <color theme="1"/>
        <rFont val="Calibri"/>
        <family val="2"/>
        <scheme val="minor"/>
      </rPr>
      <t>Greater Kaweah GSP:</t>
    </r>
    <r>
      <rPr>
        <sz val="11"/>
        <color theme="1"/>
        <rFont val="Calibri"/>
        <family val="2"/>
        <scheme val="minor"/>
      </rPr>
      <t xml:space="preserve"> https://sgma.water.ca.gov/portal/gsp/preview/30
</t>
    </r>
    <r>
      <rPr>
        <b/>
        <sz val="11"/>
        <color theme="1"/>
        <rFont val="Calibri"/>
        <family val="2"/>
        <scheme val="minor"/>
      </rPr>
      <t>Mid-Kaweah GSP:</t>
    </r>
    <r>
      <rPr>
        <sz val="11"/>
        <color theme="1"/>
        <rFont val="Calibri"/>
        <family val="2"/>
        <scheme val="minor"/>
      </rPr>
      <t xml:space="preserve"> https://sgma.water.ca.gov/portal/gsp/preview/50</t>
    </r>
  </si>
  <si>
    <r>
      <rPr>
        <b/>
        <sz val="11"/>
        <color theme="1"/>
        <rFont val="Calibri"/>
        <family val="2"/>
        <scheme val="minor"/>
      </rPr>
      <t>Northern and Central Delta-Mendota GSP:</t>
    </r>
    <r>
      <rPr>
        <sz val="11"/>
        <color theme="1"/>
        <rFont val="Calibri"/>
        <family val="2"/>
        <scheme val="minor"/>
      </rPr>
      <t xml:space="preserve"> https://sgma.water.ca.gov/portal/gsp/preview/13
</t>
    </r>
    <r>
      <rPr>
        <b/>
        <sz val="11"/>
        <color theme="1"/>
        <rFont val="Calibri"/>
        <family val="2"/>
        <scheme val="minor"/>
      </rPr>
      <t>Farmers WD GSP:</t>
    </r>
    <r>
      <rPr>
        <sz val="11"/>
        <color theme="1"/>
        <rFont val="Calibri"/>
        <family val="2"/>
        <scheme val="minor"/>
      </rPr>
      <t xml:space="preserve"> https://sgma.water.ca.gov/portal/gsp/preview/14
</t>
    </r>
    <r>
      <rPr>
        <b/>
        <sz val="11"/>
        <color theme="1"/>
        <rFont val="Calibri"/>
        <family val="2"/>
        <scheme val="minor"/>
      </rPr>
      <t xml:space="preserve">Aliso WD GSP: </t>
    </r>
    <r>
      <rPr>
        <sz val="11"/>
        <color theme="1"/>
        <rFont val="Calibri"/>
        <family val="2"/>
        <scheme val="minor"/>
      </rPr>
      <t xml:space="preserve">https://sgma.water.ca.gov/portal/gsp/preview/7
</t>
    </r>
    <r>
      <rPr>
        <b/>
        <sz val="11"/>
        <color theme="1"/>
        <rFont val="Calibri"/>
        <family val="2"/>
        <scheme val="minor"/>
      </rPr>
      <t>Grasslands GSP:</t>
    </r>
    <r>
      <rPr>
        <sz val="11"/>
        <color theme="1"/>
        <rFont val="Calibri"/>
        <family val="2"/>
        <scheme val="minor"/>
      </rPr>
      <t xml:space="preserve"> https://sgma.water.ca.gov/portal/gsp/preview/38
</t>
    </r>
    <r>
      <rPr>
        <b/>
        <sz val="11"/>
        <color theme="1"/>
        <rFont val="Calibri"/>
        <family val="2"/>
        <scheme val="minor"/>
      </rPr>
      <t>San Joaquin River Exchange Contractors GSP:</t>
    </r>
    <r>
      <rPr>
        <sz val="11"/>
        <color theme="1"/>
        <rFont val="Calibri"/>
        <family val="2"/>
        <scheme val="minor"/>
      </rPr>
      <t xml:space="preserve"> https://sgma.water.ca.gov/portal/gsp/preview/15
</t>
    </r>
    <r>
      <rPr>
        <b/>
        <sz val="11"/>
        <color theme="1"/>
        <rFont val="Calibri"/>
        <family val="2"/>
        <scheme val="minor"/>
      </rPr>
      <t>County of Fresno GSP:</t>
    </r>
    <r>
      <rPr>
        <sz val="11"/>
        <color theme="1"/>
        <rFont val="Calibri"/>
        <family val="2"/>
        <scheme val="minor"/>
      </rPr>
      <t xml:space="preserve"> https://sgma.water.ca.gov/portal/gsp/preview/20</t>
    </r>
  </si>
  <si>
    <r>
      <rPr>
        <b/>
        <sz val="11"/>
        <color theme="1"/>
        <rFont val="Calibri"/>
        <family val="2"/>
        <scheme val="minor"/>
      </rPr>
      <t>LTRID GSP: h</t>
    </r>
    <r>
      <rPr>
        <sz val="11"/>
        <color theme="1"/>
        <rFont val="Calibri"/>
        <family val="2"/>
        <scheme val="minor"/>
      </rPr>
      <t xml:space="preserve">ttps://sgma.water.ca.gov/portal/gsp/preview/56
</t>
    </r>
    <r>
      <rPr>
        <b/>
        <sz val="11"/>
        <color theme="1"/>
        <rFont val="Calibri"/>
        <family val="2"/>
        <scheme val="minor"/>
      </rPr>
      <t xml:space="preserve">Pixley GSP: </t>
    </r>
    <r>
      <rPr>
        <sz val="11"/>
        <color theme="1"/>
        <rFont val="Calibri"/>
        <family val="2"/>
        <scheme val="minor"/>
      </rPr>
      <t xml:space="preserve">https://sgma.water.ca.gov/portal/gsp/preview/65
</t>
    </r>
    <r>
      <rPr>
        <b/>
        <sz val="11"/>
        <color theme="1"/>
        <rFont val="Calibri"/>
        <family val="2"/>
        <scheme val="minor"/>
      </rPr>
      <t xml:space="preserve">Eastern Tule GSP: </t>
    </r>
    <r>
      <rPr>
        <sz val="11"/>
        <color theme="1"/>
        <rFont val="Calibri"/>
        <family val="2"/>
        <scheme val="minor"/>
      </rPr>
      <t xml:space="preserve">https://sgma.water.ca.gov/portal/gsp/preview/43
</t>
    </r>
    <r>
      <rPr>
        <b/>
        <sz val="11"/>
        <color theme="1"/>
        <rFont val="Calibri"/>
        <family val="2"/>
        <scheme val="minor"/>
      </rPr>
      <t xml:space="preserve">Delano Earlimart GSP: </t>
    </r>
    <r>
      <rPr>
        <sz val="11"/>
        <color theme="1"/>
        <rFont val="Calibri"/>
        <family val="2"/>
        <scheme val="minor"/>
      </rPr>
      <t>https://sgma.water.ca.gov/portal/gsp/preview/63</t>
    </r>
    <r>
      <rPr>
        <b/>
        <sz val="11"/>
        <color theme="1"/>
        <rFont val="Calibri"/>
        <family val="2"/>
        <scheme val="minor"/>
      </rPr>
      <t xml:space="preserve">
Tri-County WA GSP: </t>
    </r>
    <r>
      <rPr>
        <sz val="11"/>
        <color theme="1"/>
        <rFont val="Calibri"/>
        <family val="2"/>
        <scheme val="minor"/>
      </rPr>
      <t>https://sgma.water.ca.gov/portal/gsp/preview/57</t>
    </r>
    <r>
      <rPr>
        <b/>
        <sz val="11"/>
        <color theme="1"/>
        <rFont val="Calibri"/>
        <family val="2"/>
        <scheme val="minor"/>
      </rPr>
      <t xml:space="preserve">
Alpaugh GSP: </t>
    </r>
    <r>
      <rPr>
        <sz val="11"/>
        <color theme="1"/>
        <rFont val="Calibri"/>
        <family val="2"/>
        <scheme val="minor"/>
      </rPr>
      <t>https://sgma.water.ca.gov/portal/gsp/preview/48</t>
    </r>
  </si>
  <si>
    <t>Kern</t>
  </si>
  <si>
    <r>
      <t>Kern Groundwater Authority GSP:</t>
    </r>
    <r>
      <rPr>
        <sz val="11"/>
        <color theme="1"/>
        <rFont val="Calibri"/>
        <family val="2"/>
        <scheme val="minor"/>
      </rPr>
      <t xml:space="preserve"> https://sgma.water.ca.gov/portal/gsp/preview/36</t>
    </r>
    <r>
      <rPr>
        <b/>
        <sz val="11"/>
        <color theme="1"/>
        <rFont val="Calibri"/>
        <family val="2"/>
        <scheme val="minor"/>
      </rPr>
      <t xml:space="preserve">
Kern River GSP: </t>
    </r>
    <r>
      <rPr>
        <sz val="11"/>
        <color theme="1"/>
        <rFont val="Calibri"/>
        <family val="2"/>
        <scheme val="minor"/>
      </rPr>
      <t>https://sgma.water.ca.gov/portal/gsp/preview/54</t>
    </r>
    <r>
      <rPr>
        <b/>
        <sz val="11"/>
        <color theme="1"/>
        <rFont val="Calibri"/>
        <family val="2"/>
        <scheme val="minor"/>
      </rPr>
      <t xml:space="preserve">
Olcese GSP: </t>
    </r>
    <r>
      <rPr>
        <sz val="11"/>
        <color theme="1"/>
        <rFont val="Calibri"/>
        <family val="2"/>
        <scheme val="minor"/>
      </rPr>
      <t>https://sgma.water.ca.gov/portal/gsp/preview/44</t>
    </r>
    <r>
      <rPr>
        <b/>
        <sz val="11"/>
        <color theme="1"/>
        <rFont val="Calibri"/>
        <family val="2"/>
        <scheme val="minor"/>
      </rPr>
      <t xml:space="preserve">
Henry Miller GSP: </t>
    </r>
    <r>
      <rPr>
        <sz val="11"/>
        <color theme="1"/>
        <rFont val="Calibri"/>
        <family val="2"/>
        <scheme val="minor"/>
      </rPr>
      <t>https://sgma.water.ca.gov/portal/gsp/preview/37</t>
    </r>
    <r>
      <rPr>
        <b/>
        <sz val="11"/>
        <color theme="1"/>
        <rFont val="Calibri"/>
        <family val="2"/>
        <scheme val="minor"/>
      </rPr>
      <t xml:space="preserve">
Buena Vista GSP: </t>
    </r>
    <r>
      <rPr>
        <sz val="11"/>
        <color theme="1"/>
        <rFont val="Calibri"/>
        <family val="2"/>
        <scheme val="minor"/>
      </rPr>
      <t>https://sgma.water.ca.gov/portal/gsp/preview/51</t>
    </r>
  </si>
  <si>
    <t>The data is from "Change in Groundwater Storage af" column in Table 2-11, in the Westside basin GSP.</t>
  </si>
  <si>
    <r>
      <t xml:space="preserve">Madera Subbasin Joint GSP: </t>
    </r>
    <r>
      <rPr>
        <sz val="11"/>
        <color theme="1"/>
        <rFont val="Calibri"/>
        <family val="2"/>
        <scheme val="minor"/>
      </rPr>
      <t>https://www.maderacountywater.com/madera-subbasin/</t>
    </r>
    <r>
      <rPr>
        <b/>
        <sz val="11"/>
        <color theme="1"/>
        <rFont val="Calibri"/>
        <family val="2"/>
        <scheme val="minor"/>
      </rPr>
      <t xml:space="preserve">
New Stone GSP: </t>
    </r>
    <r>
      <rPr>
        <sz val="11"/>
        <color theme="1"/>
        <rFont val="Calibri"/>
        <family val="2"/>
        <scheme val="minor"/>
      </rPr>
      <t>https://www.newstonewaterdistrict.com/</t>
    </r>
    <r>
      <rPr>
        <b/>
        <sz val="11"/>
        <color theme="1"/>
        <rFont val="Calibri"/>
        <family val="2"/>
        <scheme val="minor"/>
      </rPr>
      <t xml:space="preserve">
Root Creek GSP:  </t>
    </r>
    <r>
      <rPr>
        <sz val="11"/>
        <color theme="1"/>
        <rFont val="Calibri"/>
        <family val="2"/>
        <scheme val="minor"/>
      </rPr>
      <t>http://rootcreekwd.com/root-creek-water-district-groundwater-sustainability-agency/</t>
    </r>
    <r>
      <rPr>
        <b/>
        <sz val="11"/>
        <color theme="1"/>
        <rFont val="Calibri"/>
        <family val="2"/>
        <scheme val="minor"/>
      </rPr>
      <t xml:space="preserve">
Gravelly Ford GSP: </t>
    </r>
    <r>
      <rPr>
        <sz val="11"/>
        <color theme="1"/>
        <rFont val="Calibri"/>
        <family val="2"/>
        <scheme val="minor"/>
      </rPr>
      <t>http://gravellyfordwaterdistrict.com/gsp-gsa.html</t>
    </r>
  </si>
  <si>
    <t>The data is based on change in storage values from table 2-16 in the Eastern SJ GSP. The table presents average annual values by 5 year types: wet, above, normal, below normal, dry, and critical. We create the series in this table by assigning appropriate values to each year as shown in Table 2-16, footnote 2: 
Wet: 1996, 1997, 1998, 2005, 2006, 2011
Above Normal: 1999, 2000, 2010
Below Normal: 2003
Dry: 2001, 2002, 2004, 2009, 2012
Critical: 2007, 2008, 2013, 2014, 2015</t>
  </si>
  <si>
    <t>The data is based on change in storage values from table 2-18 in the Merced GSP. The table presents average annual values by 5 year types: wet, above, normal, below normal, dry, and critical. We create the series in this table by assigning appropriate values to each year:
Wet: 1996, 1997, 1998, 2005, 2006, 2011
Above Normal: 1999, 2000, 2010
Below Normal: 2003, 2009
Dry: 2001, 2002, 2004, 2012
Critical: 2007, 2008, 2013, 2014, 2015</t>
  </si>
  <si>
    <t>The data is from "Tulare Lake Storage Net AF/Y" column in Table 3-6A of the basin GSP.</t>
  </si>
  <si>
    <t>Projected</t>
  </si>
  <si>
    <t>Longer historical timeframe analyzed in some basins</t>
  </si>
  <si>
    <r>
      <rPr>
        <b/>
        <sz val="11"/>
        <color theme="1"/>
        <rFont val="Calibri"/>
        <family val="2"/>
        <scheme val="minor"/>
      </rPr>
      <t xml:space="preserve">East Kaweah GSP: </t>
    </r>
    <r>
      <rPr>
        <sz val="11"/>
        <color theme="1"/>
        <rFont val="Calibri"/>
        <family val="2"/>
        <scheme val="minor"/>
      </rPr>
      <t xml:space="preserve">87, table 2-10
</t>
    </r>
    <r>
      <rPr>
        <b/>
        <sz val="11"/>
        <color theme="1"/>
        <rFont val="Calibri"/>
        <family val="2"/>
        <scheme val="minor"/>
      </rPr>
      <t xml:space="preserve">Greater Kaweah GSP: </t>
    </r>
    <r>
      <rPr>
        <sz val="11"/>
        <color theme="1"/>
        <rFont val="Calibri"/>
        <family val="2"/>
        <scheme val="minor"/>
      </rPr>
      <t>2-3, table 2-1</t>
    </r>
    <r>
      <rPr>
        <b/>
        <sz val="11"/>
        <color theme="1"/>
        <rFont val="Calibri"/>
        <family val="2"/>
        <scheme val="minor"/>
      </rPr>
      <t xml:space="preserve">
Mid-Kaweah GSP: </t>
    </r>
    <r>
      <rPr>
        <sz val="11"/>
        <color theme="1"/>
        <rFont val="Calibri"/>
        <family val="2"/>
        <scheme val="minor"/>
      </rPr>
      <t>2-8, table 2-1</t>
    </r>
  </si>
  <si>
    <r>
      <t xml:space="preserve">Northern and Central Delta-Mendota GSP: </t>
    </r>
    <r>
      <rPr>
        <sz val="11"/>
        <color theme="1"/>
        <rFont val="Calibri"/>
        <family val="2"/>
        <scheme val="minor"/>
      </rPr>
      <t xml:space="preserve">ES-5 &amp; ES-6; </t>
    </r>
    <r>
      <rPr>
        <b/>
        <sz val="11"/>
        <color theme="1"/>
        <rFont val="Calibri"/>
        <family val="2"/>
        <scheme val="minor"/>
      </rPr>
      <t xml:space="preserve">
Farmers WD GSP: </t>
    </r>
    <r>
      <rPr>
        <sz val="11"/>
        <color theme="1"/>
        <rFont val="Calibri"/>
        <family val="2"/>
        <scheme val="minor"/>
      </rPr>
      <t>ES-3</t>
    </r>
    <r>
      <rPr>
        <b/>
        <sz val="11"/>
        <color theme="1"/>
        <rFont val="Calibri"/>
        <family val="2"/>
        <scheme val="minor"/>
      </rPr>
      <t xml:space="preserve">
Aliso WD GSP:</t>
    </r>
    <r>
      <rPr>
        <sz val="11"/>
        <color theme="1"/>
        <rFont val="Calibri"/>
        <family val="2"/>
        <scheme val="minor"/>
      </rPr>
      <t xml:space="preserve"> ES-5</t>
    </r>
    <r>
      <rPr>
        <b/>
        <sz val="11"/>
        <color theme="1"/>
        <rFont val="Calibri"/>
        <family val="2"/>
        <scheme val="minor"/>
      </rPr>
      <t xml:space="preserve">
Grasslands GSP: </t>
    </r>
    <r>
      <rPr>
        <sz val="11"/>
        <color theme="1"/>
        <rFont val="Calibri"/>
        <family val="2"/>
        <scheme val="minor"/>
      </rPr>
      <t>3-61, table 3-6</t>
    </r>
    <r>
      <rPr>
        <sz val="11"/>
        <color theme="1"/>
        <rFont val="Calibri"/>
        <family val="2"/>
        <scheme val="minor"/>
      </rPr>
      <t xml:space="preserve">
</t>
    </r>
    <r>
      <rPr>
        <b/>
        <sz val="11"/>
        <color theme="1"/>
        <rFont val="Calibri"/>
        <family val="2"/>
        <scheme val="minor"/>
      </rPr>
      <t xml:space="preserve">SJR Exchange Contractors GSP: </t>
    </r>
    <r>
      <rPr>
        <sz val="11"/>
        <color theme="1"/>
        <rFont val="Calibri"/>
        <family val="2"/>
        <scheme val="minor"/>
      </rPr>
      <t>page iv, table 2.2.5.1.</t>
    </r>
    <r>
      <rPr>
        <b/>
        <sz val="11"/>
        <color theme="1"/>
        <rFont val="Calibri"/>
        <family val="2"/>
        <scheme val="minor"/>
      </rPr>
      <t xml:space="preserve">
County of Fresno GSP: </t>
    </r>
    <r>
      <rPr>
        <sz val="11"/>
        <color theme="1"/>
        <rFont val="Calibri"/>
        <family val="2"/>
        <scheme val="minor"/>
      </rPr>
      <t>ES-4; table ES-1</t>
    </r>
  </si>
  <si>
    <r>
      <rPr>
        <b/>
        <sz val="11"/>
        <color theme="1"/>
        <rFont val="Calibri"/>
        <family val="2"/>
        <scheme val="minor"/>
      </rPr>
      <t>Central Kings GSP:</t>
    </r>
    <r>
      <rPr>
        <sz val="11"/>
        <color theme="1"/>
        <rFont val="Calibri"/>
        <family val="2"/>
        <scheme val="minor"/>
      </rPr>
      <t xml:space="preserve"> https://sgma.water.ca.gov/portal/gsp/preview/22
</t>
    </r>
    <r>
      <rPr>
        <b/>
        <sz val="11"/>
        <color theme="1"/>
        <rFont val="Calibri"/>
        <family val="2"/>
        <scheme val="minor"/>
      </rPr>
      <t>Kings River East GSP:</t>
    </r>
    <r>
      <rPr>
        <sz val="11"/>
        <color theme="1"/>
        <rFont val="Calibri"/>
        <family val="2"/>
        <scheme val="minor"/>
      </rPr>
      <t xml:space="preserve"> https://sgma.water.ca.gov/portal/gsp/preview/23
</t>
    </r>
    <r>
      <rPr>
        <b/>
        <sz val="11"/>
        <color theme="1"/>
        <rFont val="Calibri"/>
        <family val="2"/>
        <scheme val="minor"/>
      </rPr>
      <t xml:space="preserve">North Kings GSP: </t>
    </r>
    <r>
      <rPr>
        <sz val="11"/>
        <color theme="1"/>
        <rFont val="Calibri"/>
        <family val="2"/>
        <scheme val="minor"/>
      </rPr>
      <t xml:space="preserve">https://sgma.water.ca.gov/portal/gsp/preview/24
</t>
    </r>
    <r>
      <rPr>
        <b/>
        <sz val="11"/>
        <color theme="1"/>
        <rFont val="Calibri"/>
        <family val="2"/>
        <scheme val="minor"/>
      </rPr>
      <t xml:space="preserve">North Fork Kings GSP: </t>
    </r>
    <r>
      <rPr>
        <sz val="11"/>
        <color theme="1"/>
        <rFont val="Calibri"/>
        <family val="2"/>
        <scheme val="minor"/>
      </rPr>
      <t xml:space="preserve">https://sgma.water.ca.gov/portal/gsp/preview/25
</t>
    </r>
    <r>
      <rPr>
        <b/>
        <sz val="11"/>
        <color theme="1"/>
        <rFont val="Calibri"/>
        <family val="2"/>
        <scheme val="minor"/>
      </rPr>
      <t>South Kings GSP:</t>
    </r>
    <r>
      <rPr>
        <sz val="11"/>
        <color theme="1"/>
        <rFont val="Calibri"/>
        <family val="2"/>
        <scheme val="minor"/>
      </rPr>
      <t xml:space="preserve"> https://sgma.water.ca.gov/portal/gsp/preview/26
</t>
    </r>
    <r>
      <rPr>
        <b/>
        <sz val="11"/>
        <color theme="1"/>
        <rFont val="Calibri"/>
        <family val="2"/>
        <scheme val="minor"/>
      </rPr>
      <t>McMullin Area GSP:</t>
    </r>
    <r>
      <rPr>
        <sz val="11"/>
        <color theme="1"/>
        <rFont val="Calibri"/>
        <family val="2"/>
        <scheme val="minor"/>
      </rPr>
      <t xml:space="preserve"> https://sgma.water.ca.gov/portal/gsp/preview/28
</t>
    </r>
    <r>
      <rPr>
        <b/>
        <sz val="11"/>
        <color theme="1"/>
        <rFont val="Calibri"/>
        <family val="2"/>
        <scheme val="minor"/>
      </rPr>
      <t>James GSP:</t>
    </r>
    <r>
      <rPr>
        <sz val="11"/>
        <color theme="1"/>
        <rFont val="Calibri"/>
        <family val="2"/>
        <scheme val="minor"/>
      </rPr>
      <t xml:space="preserve"> https://sgma.water.ca.gov/portal/gsp/preview/31</t>
    </r>
  </si>
  <si>
    <r>
      <t xml:space="preserve">Central Kings GSP: </t>
    </r>
    <r>
      <rPr>
        <sz val="11"/>
        <color theme="1"/>
        <rFont val="Calibri"/>
        <family val="2"/>
        <scheme val="minor"/>
      </rPr>
      <t>3-111, table 3-3, table 3-4</t>
    </r>
    <r>
      <rPr>
        <b/>
        <sz val="11"/>
        <color theme="1"/>
        <rFont val="Calibri"/>
        <family val="2"/>
        <scheme val="minor"/>
      </rPr>
      <t xml:space="preserve">
Kings River East GSP: </t>
    </r>
    <r>
      <rPr>
        <sz val="11"/>
        <color theme="1"/>
        <rFont val="Calibri"/>
        <family val="2"/>
        <scheme val="minor"/>
      </rPr>
      <t>3-107, table 3-6, table 3-7</t>
    </r>
    <r>
      <rPr>
        <b/>
        <sz val="11"/>
        <color theme="1"/>
        <rFont val="Calibri"/>
        <family val="2"/>
        <scheme val="minor"/>
      </rPr>
      <t xml:space="preserve">
North Kings GSP: </t>
    </r>
    <r>
      <rPr>
        <sz val="11"/>
        <color theme="1"/>
        <rFont val="Calibri"/>
        <family val="2"/>
        <scheme val="minor"/>
      </rPr>
      <t>3-102, table 3-7, table 3-8</t>
    </r>
    <r>
      <rPr>
        <b/>
        <sz val="11"/>
        <color theme="1"/>
        <rFont val="Calibri"/>
        <family val="2"/>
        <scheme val="minor"/>
      </rPr>
      <t xml:space="preserve">
North Fork Kings GSP: </t>
    </r>
    <r>
      <rPr>
        <sz val="11"/>
        <color theme="1"/>
        <rFont val="Calibri"/>
        <family val="2"/>
        <scheme val="minor"/>
      </rPr>
      <t>3-122, table 3-7, table 3-8</t>
    </r>
    <r>
      <rPr>
        <b/>
        <sz val="11"/>
        <color theme="1"/>
        <rFont val="Calibri"/>
        <family val="2"/>
        <scheme val="minor"/>
      </rPr>
      <t xml:space="preserve">
McMullin Area GSP: </t>
    </r>
    <r>
      <rPr>
        <sz val="11"/>
        <color theme="1"/>
        <rFont val="Calibri"/>
        <family val="2"/>
        <scheme val="minor"/>
      </rPr>
      <t>3-131, table 3-4, table 3-5</t>
    </r>
    <r>
      <rPr>
        <b/>
        <sz val="11"/>
        <color theme="1"/>
        <rFont val="Calibri"/>
        <family val="2"/>
        <scheme val="minor"/>
      </rPr>
      <t xml:space="preserve">
James GSP:</t>
    </r>
    <r>
      <rPr>
        <sz val="11"/>
        <color theme="1"/>
        <rFont val="Calibri"/>
        <family val="2"/>
        <scheme val="minor"/>
      </rPr>
      <t xml:space="preserve"> 3-106, table 3-16, table 3-17</t>
    </r>
  </si>
  <si>
    <r>
      <rPr>
        <b/>
        <sz val="11"/>
        <color theme="1"/>
        <rFont val="Calibri"/>
        <family val="2"/>
        <scheme val="minor"/>
      </rPr>
      <t>LTRID GSP:</t>
    </r>
    <r>
      <rPr>
        <sz val="11"/>
        <color theme="1"/>
        <rFont val="Calibri"/>
        <family val="2"/>
        <scheme val="minor"/>
      </rPr>
      <t xml:space="preserve"> 2-21
</t>
    </r>
    <r>
      <rPr>
        <b/>
        <sz val="11"/>
        <color theme="1"/>
        <rFont val="Calibri"/>
        <family val="2"/>
        <scheme val="minor"/>
      </rPr>
      <t xml:space="preserve">Pixley GSP: </t>
    </r>
    <r>
      <rPr>
        <sz val="11"/>
        <color theme="1"/>
        <rFont val="Calibri"/>
        <family val="2"/>
        <scheme val="minor"/>
      </rPr>
      <t xml:space="preserve">2-21
</t>
    </r>
    <r>
      <rPr>
        <b/>
        <sz val="11"/>
        <color theme="1"/>
        <rFont val="Calibri"/>
        <family val="2"/>
        <scheme val="minor"/>
      </rPr>
      <t xml:space="preserve">Eastern Tule GSP: </t>
    </r>
    <r>
      <rPr>
        <sz val="11"/>
        <color theme="1"/>
        <rFont val="Calibri"/>
        <family val="2"/>
        <scheme val="minor"/>
      </rPr>
      <t xml:space="preserve">4-25
</t>
    </r>
    <r>
      <rPr>
        <b/>
        <sz val="11"/>
        <color theme="1"/>
        <rFont val="Calibri"/>
        <family val="2"/>
        <scheme val="minor"/>
      </rPr>
      <t>Delano Earlimart GSP:</t>
    </r>
    <r>
      <rPr>
        <sz val="11"/>
        <color theme="1"/>
        <rFont val="Calibri"/>
        <family val="2"/>
        <scheme val="minor"/>
      </rPr>
      <t xml:space="preserve"> 2-9</t>
    </r>
    <r>
      <rPr>
        <b/>
        <sz val="11"/>
        <color theme="1"/>
        <rFont val="Calibri"/>
        <family val="2"/>
        <scheme val="minor"/>
      </rPr>
      <t xml:space="preserve">
Tri-County WA GSP: </t>
    </r>
    <r>
      <rPr>
        <sz val="11"/>
        <color theme="1"/>
        <rFont val="Calibri"/>
        <family val="2"/>
        <scheme val="minor"/>
      </rPr>
      <t>na</t>
    </r>
    <r>
      <rPr>
        <b/>
        <sz val="11"/>
        <color theme="1"/>
        <rFont val="Calibri"/>
        <family val="2"/>
        <scheme val="minor"/>
      </rPr>
      <t xml:space="preserve">
Alpaugh GSP: </t>
    </r>
    <r>
      <rPr>
        <sz val="11"/>
        <color theme="1"/>
        <rFont val="Calibri"/>
        <family val="2"/>
        <scheme val="minor"/>
      </rPr>
      <t>11</t>
    </r>
  </si>
  <si>
    <t>Timeframes used to estimate the preferred basin overdraft</t>
  </si>
  <si>
    <t>-</t>
  </si>
  <si>
    <t>1989–2014</t>
  </si>
  <si>
    <t>1989–2015</t>
  </si>
  <si>
    <t>1991–2010</t>
  </si>
  <si>
    <t>1995–2014</t>
  </si>
  <si>
    <t>1996–2015</t>
  </si>
  <si>
    <t>1997–2011</t>
  </si>
  <si>
    <t>1997–2017</t>
  </si>
  <si>
    <t>1998–2010</t>
  </si>
  <si>
    <t>2003–2012</t>
  </si>
  <si>
    <t>2006–2015</t>
  </si>
  <si>
    <t>1987–2017</t>
  </si>
  <si>
    <t>1981–2017</t>
  </si>
  <si>
    <t>1990–2016</t>
  </si>
  <si>
    <r>
      <t xml:space="preserve">Historical 
</t>
    </r>
    <r>
      <rPr>
        <sz val="11"/>
        <color theme="1"/>
        <rFont val="Calibri"/>
        <family val="2"/>
        <scheme val="minor"/>
      </rPr>
      <t>(2006–2015)</t>
    </r>
  </si>
  <si>
    <r>
      <t xml:space="preserve">Current 
</t>
    </r>
    <r>
      <rPr>
        <sz val="11"/>
        <color theme="1"/>
        <rFont val="Calibri"/>
        <family val="2"/>
        <scheme val="minor"/>
      </rPr>
      <t>(1989–2014 hydrology, 2015 land use)</t>
    </r>
  </si>
  <si>
    <r>
      <t xml:space="preserve">Historical 
</t>
    </r>
    <r>
      <rPr>
        <sz val="11"/>
        <color theme="1"/>
        <rFont val="Calibri"/>
        <family val="2"/>
        <scheme val="minor"/>
      </rPr>
      <t>(1989–2015)</t>
    </r>
  </si>
  <si>
    <r>
      <t xml:space="preserve">Current 
</t>
    </r>
    <r>
      <rPr>
        <sz val="11"/>
        <color theme="1"/>
        <rFont val="Calibri"/>
        <family val="2"/>
        <scheme val="minor"/>
      </rPr>
      <t>(1997–2017)</t>
    </r>
  </si>
  <si>
    <r>
      <t xml:space="preserve">Historical 
</t>
    </r>
    <r>
      <rPr>
        <sz val="11"/>
        <color theme="1"/>
        <rFont val="Calibri"/>
        <family val="2"/>
        <scheme val="minor"/>
      </rPr>
      <t>(2003–2012)</t>
    </r>
  </si>
  <si>
    <r>
      <t xml:space="preserve">Historical 
</t>
    </r>
    <r>
      <rPr>
        <sz val="11"/>
        <color theme="1"/>
        <rFont val="Calibri"/>
        <family val="2"/>
        <scheme val="minor"/>
      </rPr>
      <t>(1997–2011)</t>
    </r>
  </si>
  <si>
    <r>
      <t xml:space="preserve">Historical
</t>
    </r>
    <r>
      <rPr>
        <sz val="11"/>
        <color theme="1"/>
        <rFont val="Calibri"/>
        <family val="2"/>
        <scheme val="minor"/>
      </rPr>
      <t>(1991–2010)</t>
    </r>
  </si>
  <si>
    <r>
      <t xml:space="preserve">Historical 
</t>
    </r>
    <r>
      <rPr>
        <sz val="11"/>
        <color theme="1"/>
        <rFont val="Calibri"/>
        <family val="2"/>
        <scheme val="minor"/>
      </rPr>
      <t>(1995–2014)</t>
    </r>
  </si>
  <si>
    <t>Pages referenced in the GSPs</t>
  </si>
  <si>
    <t>SOURCE AND NOTES</t>
  </si>
  <si>
    <t xml:space="preserve">    Annual change in groundwater storage (acre-feet)</t>
  </si>
  <si>
    <t>Longer historical timeframes available in some basins</t>
  </si>
  <si>
    <r>
      <t xml:space="preserve">The data is from "Change in Groundwater Storage" column, in Table 11-A, in the </t>
    </r>
    <r>
      <rPr>
        <i/>
        <sz val="10"/>
        <color theme="1"/>
        <rFont val="Calibri"/>
        <family val="2"/>
        <scheme val="minor"/>
      </rPr>
      <t>2019 Todd Groundwater Report, Historical and Projected Future Water Budget Development with C2VSimFG-Kern.</t>
    </r>
  </si>
  <si>
    <t>(1)</t>
  </si>
  <si>
    <t>(2)</t>
  </si>
  <si>
    <t>(3)</t>
  </si>
  <si>
    <t>(4)</t>
  </si>
  <si>
    <t>(5)</t>
  </si>
  <si>
    <t>(6)</t>
  </si>
  <si>
    <t>(7)</t>
  </si>
  <si>
    <t>(8)</t>
  </si>
  <si>
    <t>(9)</t>
  </si>
  <si>
    <t>(10)</t>
  </si>
  <si>
    <t>(11)</t>
  </si>
  <si>
    <t>Water budget type and timeframe used to estimate basin overdraft</t>
  </si>
  <si>
    <r>
      <t xml:space="preserve">Historical 
</t>
    </r>
    <r>
      <rPr>
        <sz val="11"/>
        <color theme="1"/>
        <rFont val="Calibri"/>
        <family val="2"/>
        <scheme val="minor"/>
      </rPr>
      <t>(1998–2010 -"normal hydrology" period)</t>
    </r>
  </si>
  <si>
    <r>
      <t xml:space="preserve">Kern Groundwater Authority GSP: </t>
    </r>
    <r>
      <rPr>
        <sz val="11"/>
        <color theme="1"/>
        <rFont val="Calibri"/>
        <family val="2"/>
        <scheme val="minor"/>
      </rPr>
      <t>157, table 2-8</t>
    </r>
    <r>
      <rPr>
        <b/>
        <sz val="11"/>
        <color theme="1"/>
        <rFont val="Calibri"/>
        <family val="2"/>
        <scheme val="minor"/>
      </rPr>
      <t xml:space="preserve">
Kern River GSP: </t>
    </r>
    <r>
      <rPr>
        <sz val="11"/>
        <color theme="1"/>
        <rFont val="Calibri"/>
        <family val="2"/>
        <scheme val="minor"/>
      </rPr>
      <t>4-23 thru 4-27, table 4-5</t>
    </r>
    <r>
      <rPr>
        <b/>
        <sz val="11"/>
        <color theme="1"/>
        <rFont val="Calibri"/>
        <family val="2"/>
        <scheme val="minor"/>
      </rPr>
      <t xml:space="preserve">
Olcese GSP: </t>
    </r>
    <r>
      <rPr>
        <sz val="11"/>
        <color theme="1"/>
        <rFont val="Calibri"/>
        <family val="2"/>
        <scheme val="minor"/>
      </rPr>
      <t>8</t>
    </r>
    <r>
      <rPr>
        <b/>
        <sz val="11"/>
        <color theme="1"/>
        <rFont val="Calibri"/>
        <family val="2"/>
        <scheme val="minor"/>
      </rPr>
      <t xml:space="preserve">
Henry Miller GSP: </t>
    </r>
    <r>
      <rPr>
        <sz val="11"/>
        <color theme="1"/>
        <rFont val="Calibri"/>
        <family val="2"/>
        <scheme val="minor"/>
      </rPr>
      <t>57</t>
    </r>
    <r>
      <rPr>
        <b/>
        <sz val="11"/>
        <color theme="1"/>
        <rFont val="Calibri"/>
        <family val="2"/>
        <scheme val="minor"/>
      </rPr>
      <t xml:space="preserve">
Buena Vista GSP: </t>
    </r>
    <r>
      <rPr>
        <sz val="11"/>
        <color theme="1"/>
        <rFont val="Calibri"/>
        <family val="2"/>
        <scheme val="minor"/>
      </rPr>
      <t>na</t>
    </r>
  </si>
  <si>
    <t>Average overdraft for 2003–2010 (af/y)</t>
  </si>
  <si>
    <t>Preferred estimate of basin overdraft (af/y)</t>
  </si>
  <si>
    <t>A source hyperlink for each plan is available in the "Download links for GSPs" sheet.</t>
  </si>
  <si>
    <t>Af/y is acre-feet per year; GSA is groundwater sustainability agency; GSP is groundwater sustainability plan; WY is water year (which runs from October 1 of the prior year through September 30 of the named year).</t>
  </si>
  <si>
    <t>This average annual overdraft amount (-192,000 af/y) is based on a historical conditions water budget, covering a 10-year period from WY 2006 to 2015. The GSP also analyzes a longer historical water budget, from WY 1996  to 2015, which results in -109,000 af/y of overdraft.</t>
  </si>
  <si>
    <t xml:space="preserve">This average annual overdraft amount (-100,600 af/y) is based on a current conditions water budget. According to the executive summary, the current water budget was calculated using land use data from 2015 to compute consumptive use and other root zone components, and surface water supply and precipitation data for 1989–2014. The current water budget shortage is the rate of shortage if 2015 land use/water demand conditions continued in the future under historical hydrologic conditions. This average number (-100,600 af/y) is referenced only in the executive summary and nowhere else in the GSP; Table 2-25 on page 2-92 refers to current water budget period based on 2017 land use, but does not report average overdraft due to uncertainties in subsurface flow estimation.  </t>
  </si>
  <si>
    <t>The average annual overdraft is based on historical conditions, covering WY 1989–2015.</t>
  </si>
  <si>
    <t>Madera basin Joint GSP: ES-6, Appendix 2f
New Stone GSP: na
Root Creek GSP: na
Gravelly Ford GSP: na</t>
  </si>
  <si>
    <t>This average annual overdraft amount (-78,000 af/y) is based on a projected conditions water budget, which assumes a 2040 level of development, and uses hydrology from WY 1969–2018. Projected water demand is based on population growth trends reported by the San Joaquin Council of Governments, urban per capita water use consistent with projections in 2015 Urban Water Management Plans, and urban area expansion from general plans or sphere of influence boundaries. No additional agricultural land growth is projected. To achieve a net-zero change in groundwater storage over a 50-year planning period, approximately 78,000 af/y of direct or in lieu groundwater recharge and/or reduction in agricultural and urban groundwater pumping would need to be implemented. This number is larger than the estimated annual overdraft of the projected conditions scenario (-34,000 af/y) due to the integrated nature of a groundwater basin. As efforts are made to reach sustainability in the basin, flows to and from neighboring basins and flows to and from streams may vary due to proposed management actions resulting in increased groundwater levels, creating the need for additional recharge or pumping reduction greater than the overdrafted amount.</t>
  </si>
  <si>
    <t>There are four GSPs for the Madera basin, each prepared by a single GSA. Three of the GSAs signed on to the basin coordination agreement, but New Stone Water District did not. Therefore none of the plans were posted on the DWR SGMA website at the time of this analysis. We therefore referred to adopted plans available on GSA websites. The modelling for the basin was conducted jointly, and is available in Appendix 2f of the Madera basin Joint GSP. This average annual overdraft (-165,900 af/y) is based on a current conditions water budget, assuming 1989–2014 hydrology and 2015 land use to calculate consumptive water use and other root zone components.</t>
  </si>
  <si>
    <t>There are six GSPs in the Delta Mendota basin. Each GSP includes a common basin chapter which presents the water budget modeling for the entire basin. The annual overdraft is based on historical conditions for 2003–2012. The annual change in groundwater storage is reported for both the upper and lower aquifers (above and below the Corcoran Clay). The upper aquifer average overdraft is -50,100 af/y, and the lower aquifer average is -32,100 af/y, for a total of -82,700 af/y (the sum of the two is slightly different from the reported total due to rounding). Each GSP in the basin did its own accounting of its share of the basin overdraft.  The Northern and Central Delta-Mendota GSP reports -50,000 af/y of overdraft; Farmers WD GSP reports -600 af/y; Aliso WD reports for -2,200 af/y; Grasslands WD GSP reports a surplus of 3,200 af/y; San Joaquin River Exchange Contractors GSP reports -10,000 af/y overdraft; and County of Fresno GSP reports -1,700 af/y overdraft. Some individual GSPs refer to both lower and upper aquifer change in storage in these overdraft estimates, while others only include one of the aquifer layers. Therefore the individual GSP numbers do not add up to the total change in storage for the basin that we reference here.</t>
  </si>
  <si>
    <t>There are seven GSPs in the Kings basin. The average annual overdraft for the entire basin is based on historical conditions in 1997–2011. The average overdraft is calculated using two different methods. Under method 1, the inflows and outflows to the basin are used to estimate the change in groundwater storage based on the water budget components—resulting in average overdraft of -198,200 af/y. Under method 2, the change in storage is calculated from groundwater level data for the same time period, resulting in overdraft of -134,000 af/y. Here we reference the value from the method 1. The individual GSPs report method 1 overdraft values as follows: Central Kings &amp; South Kings GSPs account for -10,500af/y, Kings River East GSP for -23,500 af/y, North Kings GSP for -6,500af/y, North Fork Kings GSP for -91,500 af/y, McMullin Area GSP for -61,600 af/y, and James GSP for -4,600 af/y.</t>
  </si>
  <si>
    <t>There are three GSPs in the Kaweah basin. The average annual overdraft for the entire basin is based on current conditions, covering 1997–2017, and averaging -77,600 af/y. East Kaweah GSP accounts for -28,000 af/y, Greater Kaweah GSP for -34,600 af/y, and Mid-Kaweah GSP for -12,600 af/y. The plans also report longer historical series of changes in groundwater storage.</t>
  </si>
  <si>
    <t>The average annual overdraft is based on historical conditions. Historical water budgets were calculated for two time periods, 1990–2016 and 1998–2010. The plan considers that the latter period represents a period of "normal hydrology" where Kings River flows were close to the 50-year historical average. During 1990–2016, overdraft averaged about -85,690 af/y. During the 1998-2010 "normal hydrology" period, overdraft averaged about -73,760 af/y. Sections 3.3.3. (Quantification of Overdraft) and 3.3.4. (Estimation of Safe Yield) both use the "normal hydrology" period for calculations of overdraft and safe yield, so this is the number we report for the basin.</t>
  </si>
  <si>
    <t xml:space="preserve">There are six GSPs in the Tule basin. According to the joint modeling conducted for the entire basin, the overdraft based on historical conditions for 1991–2010 averaged -115,300 af/y. Longer term estimates for 1987–2017 averaged roughly -160,000af/y. All GSPs include the common basin modelling as an appendix. Three GSPs (Lower Tule River Irrigation District, Pixley, Eastern Tule) report the basin overdraft as -115,300 af/y, but to calculate their share of overdraft, they exclude the subsurface flows, which are included in the basinwide number. Delano Earlimart's GSP also refers to the joint basin modelling, but reports the basinwide overdraft as -170,000 af/y for the same timeframe. Though the plan does not explain this, it is possible that the bigger number is obtained by excluding subsurface flows from the calculation.  Tri-County Water Authority's GSP includes the joint basin modeling as an appendix, but does not refer to the basin overdraft in the GSP text. Alpaugh GSP only refers to the longer historical time period overdraft (1987–2017) when describing the basin overdraft. </t>
  </si>
  <si>
    <t>There are five GSPs in the Kern basin. According to the joint modeling conducted for the entire basin using C2VSim, overdraft based on historical conditions for 1995–2014 averaged -277,114 af/y. However, the C2VSim model does not allocate shortages and surpluses among water users within the basin. As a result, the GSAs, through a coordinated effort, developed water budgets that estimate current conditions for each GSA that are generally consistent with the C2VSim model results. When added up, the GSA budgets show basin average overdraft of -286,310 af/y. Based on table 2-8 from the Kern Groundwater Authority GSP, the following are "checkbook amounts" for overdraft by GSP: KGA reports -256,281 af/y, Henry Miller reports -5,093 af/y, Olcese Water District reports a surplus of 552 af/y, Kern River reports overdraft of -30,461 af/y, Buena Vista reports a surplus of 22,986 af/y, and non-districted lands in the basin account for -18,003 af/y of overdraft. While the KGA GSP shows Henry Miller's groundwater overdraft at -5,093 af/y in table 2-8, Henry Miller's GSP shows average annual overdraft as -295 af/y and -5,907 af/y as cumulative groundwater storage loss from 1995-2014. Due to these inconsistencies, and the general similarity between the aggregated GSA numbers with the C2VSim results, we reference C2VSim model numbers here.</t>
  </si>
  <si>
    <t>A source hyperlink for each plan used in the table is available in the "Download links for GSPs" tab.</t>
  </si>
  <si>
    <t>The annual change in storage was not available for Kings basin, therefore we include the average overdraft amount for each year.</t>
  </si>
  <si>
    <t>The data is from Table 31 from Appendix 2a Kaweah basin, Basin Setting Components, cited in each of the 3 Kaweah basin GSPs.</t>
  </si>
  <si>
    <t>Chowchilla basin reports overdraft based on a current conditions water budget, with current land use and historical hydrology. In this table, we compile annual change in groundwater storage based on historical land use and historical hydrology. We use data available in Appendix 2f in the Chowchilla basin GSP. Annual values are available for all of the  water budget components for each area analyzed in the appendix. We first estimate annual change in storage for each GSA in the basin (Chowchilla Water District GSA, Madera County East GSA, Madera County West GSA, Sierra Vista Mutual Water Company, Triangle T Water District GSA) using the method described in the appendix: 
Change in storage = Infiltration of Applied Water + Infiltration of Precipitation + Infiltration of Surface Water - Groundwater Extraction.
We add up individual GSA estimates to get basin-wide values reported here.</t>
  </si>
  <si>
    <t>Madera basin reports overdraft based on a current conditions water budget, with current land use and historical hydrology. In this table, we compile annual change in groundwater storage based on historical land use and historical hydrology. We use data available in Appendix 2f in the Madera basin GSP. Annual values are available for all of the  water budget components for each area analyzed in the appendix. We first estimate annual change in storage for each GSA in the basin (City of Madera GSA, Madera County GSA, Madera Irrigation District GSA, Madera Water District GSA, Gravelly Ford Water District GSA, New Stone Water District GSA, Root Creek Water District GSA) using the method described in the appendix: 
Change in storage = Infiltration of Applied Water + Infiltration of Precipitation + Infiltration of Surface Water - Groundwater Extraction.
We add up individual GSA estimates to get basin-wide values reported here.</t>
  </si>
  <si>
    <r>
      <t xml:space="preserve">The data is from "Change in Storage Total" column in Table CC-9, from </t>
    </r>
    <r>
      <rPr>
        <i/>
        <sz val="10"/>
        <color theme="1"/>
        <rFont val="Calibri"/>
        <family val="2"/>
        <scheme val="minor"/>
      </rPr>
      <t xml:space="preserve">Groundwater Sustainability Plan Common Chapter, </t>
    </r>
    <r>
      <rPr>
        <sz val="10"/>
        <color theme="1"/>
        <rFont val="Calibri"/>
        <family val="2"/>
        <scheme val="minor"/>
      </rPr>
      <t>available in individual Delta Mendota GSPs.</t>
    </r>
  </si>
  <si>
    <t>The data is from "Change in Storage acre-feet" column in Table 2-3, in the "Tule Basin Setting"--an appendix to each of the Tule basin GSPs.</t>
  </si>
  <si>
    <r>
      <rPr>
        <b/>
        <sz val="18"/>
        <color theme="3" tint="-0.249977111117893"/>
        <rFont val="Calibri"/>
        <family val="2"/>
        <scheme val="minor"/>
      </rPr>
      <t xml:space="preserve">
PPIC San Joaquin Valley GSP Water Budgets
</t>
    </r>
    <r>
      <rPr>
        <b/>
        <sz val="14"/>
        <color theme="2" tint="-0.499984740745262"/>
        <rFont val="Calibri"/>
        <family val="2"/>
        <scheme val="minor"/>
      </rPr>
      <t>March 11, 2020</t>
    </r>
    <r>
      <rPr>
        <b/>
        <sz val="18"/>
        <color theme="2" tint="-0.499984740745262"/>
        <rFont val="Calibri"/>
        <family val="2"/>
        <scheme val="minor"/>
      </rPr>
      <t xml:space="preserve">
</t>
    </r>
    <r>
      <rPr>
        <b/>
        <sz val="14"/>
        <color theme="2" tint="-0.499984740745262"/>
        <rFont val="Calibri"/>
        <family val="2"/>
        <scheme val="minor"/>
      </rPr>
      <t>Notes and data caveats</t>
    </r>
    <r>
      <rPr>
        <sz val="11"/>
        <color theme="1"/>
        <rFont val="Calibri"/>
        <family val="2"/>
        <scheme val="minor"/>
      </rPr>
      <t xml:space="preserve">
This spreadsheet includes water budget data collected from 36 groundwater sustainability plans (GSP) from the 11 San Joaquin Valley groundwater basins, submitted to the Department of Water Resources in January 2020. Hyperlinks for each GSP are located in the "</t>
    </r>
    <r>
      <rPr>
        <b/>
        <i/>
        <sz val="11"/>
        <color theme="1"/>
        <rFont val="Calibri"/>
        <family val="2"/>
        <scheme val="minor"/>
      </rPr>
      <t xml:space="preserve">Download links for GSPs" </t>
    </r>
    <r>
      <rPr>
        <sz val="11"/>
        <color theme="1"/>
        <rFont val="Calibri"/>
        <family val="2"/>
        <scheme val="minor"/>
      </rPr>
      <t>sheet of this workbook.
In the "</t>
    </r>
    <r>
      <rPr>
        <b/>
        <i/>
        <sz val="11"/>
        <color theme="1"/>
        <rFont val="Calibri"/>
        <family val="2"/>
        <scheme val="minor"/>
      </rPr>
      <t xml:space="preserve">Overdraft by basin" </t>
    </r>
    <r>
      <rPr>
        <sz val="11"/>
        <color theme="1"/>
        <rFont val="Calibri"/>
        <family val="2"/>
        <scheme val="minor"/>
      </rPr>
      <t xml:space="preserve">sheet, we collected data on average overdraft volumes by basin. According to the Sustainable Groundwater Management Act regulations, each plan needs to estimate three types of water budget: (1) historical, (2) current, and (3) projected. Historical budgets need to evaluate at least 10 years of most recently available data; current water budgets need to estimate current conditions; and projected water budgets must include a 50-year planning horizon. 
Each of the three water budget analyses results in an estimate of annual average overdraft.  The plans tend to emphasize </t>
    </r>
    <r>
      <rPr>
        <i/>
        <sz val="11"/>
        <color theme="1"/>
        <rFont val="Calibri"/>
        <family val="2"/>
        <scheme val="minor"/>
      </rPr>
      <t>one of these estimates</t>
    </r>
    <r>
      <rPr>
        <sz val="11"/>
        <color theme="1"/>
        <rFont val="Calibri"/>
        <family val="2"/>
        <scheme val="minor"/>
      </rPr>
      <t xml:space="preserve"> as the preferred measure of overdraft for the basin. These preferred overdraft estimates are brought up in the executive summaries and used to estimate sustainable yield, to plan projects and management actions, and to split the responsibility for ending overdraft among multiple parties in a basin. We record these preferred numbers in the "</t>
    </r>
    <r>
      <rPr>
        <b/>
        <i/>
        <sz val="11"/>
        <color theme="1"/>
        <rFont val="Calibri"/>
        <family val="2"/>
        <scheme val="minor"/>
      </rPr>
      <t xml:space="preserve">Overdraft by basin" </t>
    </r>
    <r>
      <rPr>
        <sz val="11"/>
        <color theme="1"/>
        <rFont val="Calibri"/>
        <family val="2"/>
        <scheme val="minor"/>
      </rPr>
      <t>sheet, along with the type of water budget that generated the estimate and the timeframe used.
In the "</t>
    </r>
    <r>
      <rPr>
        <b/>
        <i/>
        <sz val="11"/>
        <color theme="1"/>
        <rFont val="Calibri"/>
        <family val="2"/>
        <scheme val="minor"/>
      </rPr>
      <t xml:space="preserve">GW storage change" </t>
    </r>
    <r>
      <rPr>
        <sz val="11"/>
        <color theme="1"/>
        <rFont val="Calibri"/>
        <family val="2"/>
        <scheme val="minor"/>
      </rPr>
      <t xml:space="preserve">sheet, we report estimates of annual refill and drawdown of groundwater basins from the GSPs. In some basins (Merced, Kaweah, Tule, and Tulare Lake) the timeframes used for the preferred overdraft estimates are shorter than the full historical water budget timeframes included in the plans. In this sheet, we provide the full historical time series as well as information on which years are included in the preferred estimate. In Madera and Chowchilla, the preferred overdraft estimate is developed using historical hydrology with current land use, resulting in a slightly higher estimate of overdraft than with </t>
    </r>
    <r>
      <rPr>
        <i/>
        <sz val="11"/>
        <color theme="1"/>
        <rFont val="Calibri"/>
        <family val="2"/>
        <scheme val="minor"/>
      </rPr>
      <t>historical land use. The data shown here are for the historical series</t>
    </r>
    <r>
      <rPr>
        <sz val="11"/>
        <color theme="1"/>
        <rFont val="Calibri"/>
        <family val="2"/>
        <scheme val="minor"/>
      </rPr>
      <t>. 
For questions, clarifications and comments, please reach out to Jelena Jezdimirovic (</t>
    </r>
    <r>
      <rPr>
        <sz val="11"/>
        <color theme="4" tint="-0.249977111117893"/>
        <rFont val="Calibri"/>
        <family val="2"/>
        <scheme val="minor"/>
      </rPr>
      <t>jezdimirovic@ppic.org</t>
    </r>
    <r>
      <rPr>
        <sz val="11"/>
        <color theme="1"/>
        <rFont val="Calibri"/>
        <family val="2"/>
        <scheme val="minor"/>
      </rPr>
      <t xml:space="preserve">). 
</t>
    </r>
    <r>
      <rPr>
        <b/>
        <sz val="11"/>
        <color theme="1"/>
        <rFont val="Calibri"/>
        <family val="2"/>
        <scheme val="minor"/>
      </rPr>
      <t>Suggested citation</t>
    </r>
    <r>
      <rPr>
        <sz val="11"/>
        <color theme="1"/>
        <rFont val="Calibri"/>
        <family val="2"/>
        <scheme val="minor"/>
      </rPr>
      <t xml:space="preserve">: Jezdimirovic, Jelena, Ellen Hanak, and Alvar Escriva-Bou. 2020. </t>
    </r>
    <r>
      <rPr>
        <i/>
        <sz val="11"/>
        <color theme="1"/>
        <rFont val="Calibri"/>
        <family val="2"/>
        <scheme val="minor"/>
      </rPr>
      <t>PPIC San Joaquin Valley GSP Water Budgets</t>
    </r>
    <r>
      <rPr>
        <sz val="11"/>
        <color theme="1"/>
        <rFont val="Calibri"/>
        <family val="2"/>
        <scheme val="minor"/>
      </rPr>
      <t xml:space="preserve">. Public Policy Institute of California.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</si>
</sst>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7"/>
      <color indexed="8"/>
      <name val="Arial"/>
      <family val="2"/>
    </font>
    <font>
      <i/>
      <sz val="11"/>
      <color theme="1"/>
      <name val="Calibri"/>
      <family val="2"/>
      <scheme val="minor"/>
    </font>
    <font>
      <b/>
      <sz val="12"/>
      <color theme="1"/>
      <name val="Calibri"/>
      <family val="2"/>
      <scheme val="minor"/>
    </font>
    <font>
      <b/>
      <sz val="11"/>
      <color rgb="FFFF0000"/>
      <name val="Calibri"/>
      <family val="2"/>
      <scheme val="minor"/>
    </font>
    <font>
      <sz val="11"/>
      <color theme="4" tint="-0.249977111117893"/>
      <name val="Calibri"/>
      <family val="2"/>
      <scheme val="minor"/>
    </font>
    <font>
      <b/>
      <sz val="14"/>
      <color theme="1"/>
      <name val="Calibri"/>
      <family val="2"/>
      <scheme val="minor"/>
    </font>
    <font>
      <b/>
      <sz val="12"/>
      <color rgb="FFFF0000"/>
      <name val="Calibri"/>
      <family val="2"/>
      <scheme val="minor"/>
    </font>
    <font>
      <sz val="10"/>
      <color theme="1"/>
      <name val="Calibri"/>
      <family val="2"/>
      <scheme val="minor"/>
    </font>
    <font>
      <sz val="10"/>
      <name val="Calibri"/>
      <family val="2"/>
      <scheme val="minor"/>
    </font>
    <font>
      <i/>
      <sz val="10"/>
      <color theme="1"/>
      <name val="Calibri"/>
      <family val="2"/>
      <scheme val="minor"/>
    </font>
    <font>
      <b/>
      <i/>
      <sz val="11"/>
      <color theme="1"/>
      <name val="Calibri"/>
      <family val="2"/>
      <scheme val="minor"/>
    </font>
    <font>
      <b/>
      <sz val="18"/>
      <color theme="3" tint="-0.249977111117893"/>
      <name val="Calibri"/>
      <family val="2"/>
      <scheme val="minor"/>
    </font>
    <font>
      <b/>
      <sz val="14"/>
      <color theme="2" tint="-0.499984740745262"/>
      <name val="Calibri"/>
      <family val="2"/>
      <scheme val="minor"/>
    </font>
    <font>
      <b/>
      <sz val="18"/>
      <color theme="2"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7">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n">
        <color theme="0" tint="-0.34998626667073579"/>
      </left>
      <right style="thin">
        <color theme="0" tint="-0.34998626667073579"/>
      </right>
      <top/>
      <bottom style="medium">
        <color indexed="64"/>
      </bottom>
      <diagonal/>
    </border>
  </borders>
  <cellStyleXfs count="2">
    <xf numFmtId="0" fontId="0" fillId="0" borderId="0"/>
    <xf numFmtId="43" fontId="1" fillId="0" borderId="0" applyFont="0" applyFill="0" applyBorder="0" applyAlignment="0" applyProtection="0"/>
  </cellStyleXfs>
  <cellXfs count="78">
    <xf numFmtId="0" fontId="0" fillId="0" borderId="0" xfId="0"/>
    <xf numFmtId="0" fontId="0" fillId="2" borderId="0" xfId="0" applyFill="1" applyAlignment="1">
      <alignment horizontal="left" vertical="center"/>
    </xf>
    <xf numFmtId="0" fontId="0" fillId="2" borderId="0" xfId="0" applyFill="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3" borderId="0" xfId="0" applyFill="1" applyAlignment="1">
      <alignment horizontal="left" vertical="center"/>
    </xf>
    <xf numFmtId="0" fontId="0" fillId="2" borderId="3" xfId="0" applyFill="1" applyBorder="1" applyAlignment="1">
      <alignment horizontal="left" vertical="center"/>
    </xf>
    <xf numFmtId="0" fontId="2" fillId="3" borderId="0" xfId="0" applyFont="1" applyFill="1" applyAlignment="1">
      <alignment horizontal="left" vertical="center" wrapText="1"/>
    </xf>
    <xf numFmtId="0" fontId="0" fillId="2" borderId="3" xfId="0" applyFill="1" applyBorder="1" applyAlignment="1">
      <alignment horizontal="left" vertical="center" wrapText="1"/>
    </xf>
    <xf numFmtId="3" fontId="0" fillId="2" borderId="0" xfId="0" applyNumberFormat="1" applyFill="1" applyAlignment="1">
      <alignment horizontal="left" vertical="center"/>
    </xf>
    <xf numFmtId="0" fontId="2" fillId="2" borderId="3" xfId="0" applyFont="1" applyFill="1" applyBorder="1" applyAlignment="1">
      <alignment horizontal="left" vertical="center" wrapText="1"/>
    </xf>
    <xf numFmtId="0" fontId="0" fillId="4" borderId="0" xfId="0" applyFill="1"/>
    <xf numFmtId="0" fontId="2" fillId="2" borderId="0" xfId="0" applyFont="1" applyFill="1" applyAlignment="1">
      <alignment horizontal="left" vertical="center" wrapText="1"/>
    </xf>
    <xf numFmtId="0" fontId="0" fillId="2" borderId="0" xfId="0" applyFill="1"/>
    <xf numFmtId="0" fontId="2" fillId="2" borderId="0" xfId="0" applyFont="1" applyFill="1" applyAlignment="1">
      <alignment vertical="top"/>
    </xf>
    <xf numFmtId="0" fontId="0" fillId="2" borderId="0" xfId="0" applyFill="1" applyAlignment="1">
      <alignment vertical="top" wrapText="1"/>
    </xf>
    <xf numFmtId="164" fontId="2" fillId="3" borderId="0" xfId="1" applyNumberFormat="1" applyFont="1" applyFill="1" applyAlignment="1">
      <alignment horizontal="left" vertical="center"/>
    </xf>
    <xf numFmtId="0" fontId="5" fillId="2" borderId="0" xfId="0" applyFont="1" applyFill="1" applyAlignment="1">
      <alignment horizontal="center" vertical="center" wrapText="1"/>
    </xf>
    <xf numFmtId="49" fontId="2" fillId="2" borderId="2" xfId="1" applyNumberFormat="1" applyFont="1" applyFill="1" applyBorder="1" applyAlignment="1">
      <alignment horizontal="center" vertical="center"/>
    </xf>
    <xf numFmtId="49" fontId="2" fillId="2" borderId="0" xfId="1" applyNumberFormat="1" applyFont="1" applyFill="1" applyAlignment="1">
      <alignment horizontal="center" vertical="center"/>
    </xf>
    <xf numFmtId="164" fontId="0" fillId="2" borderId="2" xfId="1" applyNumberFormat="1" applyFont="1" applyFill="1" applyBorder="1" applyAlignment="1">
      <alignment horizontal="left" vertical="center"/>
    </xf>
    <xf numFmtId="49" fontId="2" fillId="2" borderId="2" xfId="1" applyNumberFormat="1" applyFont="1" applyFill="1" applyBorder="1" applyAlignment="1">
      <alignment horizontal="left" vertical="center" wrapText="1" indent="2"/>
    </xf>
    <xf numFmtId="49" fontId="2" fillId="2" borderId="3" xfId="1" applyNumberFormat="1" applyFont="1" applyFill="1" applyBorder="1" applyAlignment="1">
      <alignment horizontal="left" vertical="center" wrapText="1" indent="2"/>
    </xf>
    <xf numFmtId="49" fontId="2" fillId="0" borderId="3" xfId="1" applyNumberFormat="1" applyFont="1" applyFill="1" applyBorder="1" applyAlignment="1">
      <alignment horizontal="left" vertical="center" wrapText="1" indent="2"/>
    </xf>
    <xf numFmtId="49" fontId="2" fillId="3" borderId="0" xfId="1" applyNumberFormat="1" applyFont="1" applyFill="1" applyAlignment="1">
      <alignment horizontal="left" vertical="center" wrapText="1" indent="2"/>
    </xf>
    <xf numFmtId="49" fontId="2" fillId="2" borderId="0" xfId="1" applyNumberFormat="1" applyFont="1" applyFill="1" applyAlignment="1">
      <alignment horizontal="left" vertical="center" wrapText="1" indent="2"/>
    </xf>
    <xf numFmtId="0" fontId="5" fillId="2" borderId="0"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 fillId="3" borderId="0" xfId="0" applyFont="1" applyFill="1" applyAlignment="1">
      <alignment horizontal="center" vertical="center"/>
    </xf>
    <xf numFmtId="0" fontId="0" fillId="2" borderId="0" xfId="0" applyFill="1" applyAlignment="1">
      <alignment horizontal="center" vertical="center"/>
    </xf>
    <xf numFmtId="0" fontId="0" fillId="2" borderId="0" xfId="0" applyFill="1" applyBorder="1"/>
    <xf numFmtId="0" fontId="0" fillId="2" borderId="0" xfId="0" applyFill="1" applyBorder="1" applyAlignment="1">
      <alignment wrapText="1"/>
    </xf>
    <xf numFmtId="3" fontId="3" fillId="2" borderId="0" xfId="0" applyNumberFormat="1" applyFont="1" applyFill="1" applyBorder="1" applyAlignment="1">
      <alignment horizontal="left" vertical="top"/>
    </xf>
    <xf numFmtId="0" fontId="5" fillId="3" borderId="1" xfId="0" applyFont="1" applyFill="1" applyBorder="1" applyAlignment="1">
      <alignment horizontal="center" vertical="center" wrapText="1"/>
    </xf>
    <xf numFmtId="49" fontId="2" fillId="2" borderId="0" xfId="1" applyNumberFormat="1" applyFont="1" applyFill="1" applyBorder="1" applyAlignment="1">
      <alignment horizontal="left" vertical="center" wrapText="1" indent="2"/>
    </xf>
    <xf numFmtId="0" fontId="6" fillId="2" borderId="2" xfId="1" applyNumberFormat="1" applyFont="1" applyFill="1" applyBorder="1" applyAlignment="1">
      <alignment horizontal="left" vertical="center" wrapText="1" indent="2"/>
    </xf>
    <xf numFmtId="0" fontId="6" fillId="2" borderId="0" xfId="1" applyNumberFormat="1" applyFont="1" applyFill="1" applyBorder="1" applyAlignment="1">
      <alignment horizontal="right" vertical="top" wrapText="1"/>
    </xf>
    <xf numFmtId="164" fontId="9" fillId="2" borderId="0" xfId="1" applyNumberFormat="1" applyFont="1" applyFill="1" applyAlignment="1">
      <alignment horizontal="left" vertical="top"/>
    </xf>
    <xf numFmtId="0" fontId="8" fillId="2" borderId="2" xfId="0" applyFont="1" applyFill="1" applyBorder="1" applyAlignment="1">
      <alignment horizontal="left"/>
    </xf>
    <xf numFmtId="0" fontId="0" fillId="2" borderId="0" xfId="0" applyFill="1" applyBorder="1" applyAlignment="1">
      <alignment horizontal="left" vertical="center" wrapText="1"/>
    </xf>
    <xf numFmtId="0" fontId="0" fillId="2" borderId="0" xfId="0" applyFill="1" applyBorder="1" applyAlignment="1">
      <alignment horizontal="center" vertical="center"/>
    </xf>
    <xf numFmtId="49" fontId="2" fillId="2" borderId="0" xfId="1" applyNumberFormat="1" applyFont="1" applyFill="1" applyBorder="1" applyAlignment="1">
      <alignment horizontal="center" vertical="center"/>
    </xf>
    <xf numFmtId="0" fontId="0" fillId="2" borderId="0" xfId="0" applyFill="1" applyBorder="1" applyAlignment="1">
      <alignment horizontal="left" vertical="center"/>
    </xf>
    <xf numFmtId="0" fontId="4" fillId="2" borderId="0" xfId="0" applyFont="1" applyFill="1" applyBorder="1" applyAlignment="1">
      <alignment horizontal="left"/>
    </xf>
    <xf numFmtId="164" fontId="6" fillId="2" borderId="0" xfId="1" applyNumberFormat="1" applyFont="1" applyFill="1" applyAlignment="1">
      <alignment vertical="top"/>
    </xf>
    <xf numFmtId="164" fontId="0" fillId="2" borderId="0" xfId="1" applyNumberFormat="1" applyFont="1" applyFill="1" applyBorder="1"/>
    <xf numFmtId="0" fontId="8" fillId="2" borderId="2" xfId="0" applyFont="1" applyFill="1" applyBorder="1"/>
    <xf numFmtId="0" fontId="0" fillId="2" borderId="2" xfId="0" applyFill="1" applyBorder="1"/>
    <xf numFmtId="0" fontId="0" fillId="2" borderId="4" xfId="0" applyFill="1" applyBorder="1"/>
    <xf numFmtId="1" fontId="0" fillId="2" borderId="4" xfId="0" applyNumberFormat="1" applyFill="1" applyBorder="1"/>
    <xf numFmtId="164" fontId="0" fillId="2" borderId="4" xfId="1" applyNumberFormat="1" applyFont="1" applyFill="1" applyBorder="1"/>
    <xf numFmtId="0" fontId="0" fillId="2" borderId="4" xfId="0" applyFill="1" applyBorder="1" applyAlignment="1">
      <alignment horizontal="right"/>
    </xf>
    <xf numFmtId="164" fontId="0" fillId="2" borderId="4" xfId="1" applyNumberFormat="1" applyFont="1" applyFill="1" applyBorder="1" applyAlignment="1">
      <alignment horizontal="right"/>
    </xf>
    <xf numFmtId="0" fontId="0" fillId="2" borderId="5" xfId="0" applyFill="1" applyBorder="1"/>
    <xf numFmtId="1" fontId="0" fillId="2" borderId="5" xfId="0" applyNumberFormat="1" applyFill="1" applyBorder="1"/>
    <xf numFmtId="164" fontId="0" fillId="2" borderId="5" xfId="1" applyNumberFormat="1" applyFont="1" applyFill="1" applyBorder="1"/>
    <xf numFmtId="0" fontId="0" fillId="2" borderId="5" xfId="0" applyFill="1" applyBorder="1" applyAlignment="1">
      <alignment horizontal="right"/>
    </xf>
    <xf numFmtId="164" fontId="0" fillId="2" borderId="5" xfId="1" applyNumberFormat="1" applyFont="1" applyFill="1" applyBorder="1" applyAlignment="1">
      <alignment horizontal="right"/>
    </xf>
    <xf numFmtId="1" fontId="5" fillId="3" borderId="1" xfId="0" applyNumberFormat="1" applyFont="1" applyFill="1" applyBorder="1" applyAlignment="1">
      <alignment horizontal="center" vertical="center" wrapText="1"/>
    </xf>
    <xf numFmtId="0" fontId="2" fillId="4" borderId="0" xfId="0" applyFont="1" applyFill="1"/>
    <xf numFmtId="164" fontId="2" fillId="4" borderId="0" xfId="1" applyNumberFormat="1" applyFont="1" applyFill="1"/>
    <xf numFmtId="49" fontId="6" fillId="2" borderId="4" xfId="1" applyNumberFormat="1" applyFont="1" applyFill="1" applyBorder="1" applyAlignment="1">
      <alignment horizontal="left" indent="1"/>
    </xf>
    <xf numFmtId="0" fontId="5" fillId="3" borderId="6" xfId="0" applyFont="1" applyFill="1" applyBorder="1" applyAlignment="1">
      <alignment horizontal="center" vertical="center" wrapText="1"/>
    </xf>
    <xf numFmtId="49" fontId="5" fillId="3" borderId="6" xfId="1" applyNumberFormat="1" applyFont="1" applyFill="1" applyBorder="1" applyAlignment="1">
      <alignment horizontal="center" vertical="center" wrapText="1"/>
    </xf>
    <xf numFmtId="49" fontId="5" fillId="3" borderId="6" xfId="1" applyNumberFormat="1" applyFont="1" applyFill="1" applyBorder="1" applyAlignment="1">
      <alignment horizontal="left" vertical="center" wrapText="1" indent="1"/>
    </xf>
    <xf numFmtId="0" fontId="0" fillId="0" borderId="0" xfId="0" applyAlignment="1">
      <alignment horizontal="left" vertical="top" wrapText="1"/>
    </xf>
    <xf numFmtId="0" fontId="0" fillId="0" borderId="0" xfId="0" applyAlignment="1">
      <alignment horizontal="left" vertical="top"/>
    </xf>
    <xf numFmtId="0" fontId="11"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10" fillId="2" borderId="0" xfId="0" applyFont="1" applyFill="1" applyAlignment="1">
      <alignment horizontal="left" vertical="top" wrapText="1"/>
    </xf>
    <xf numFmtId="1" fontId="5" fillId="3" borderId="0"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2" xfId="0" applyFont="1" applyFill="1" applyBorder="1" applyAlignment="1">
      <alignment horizontal="left" vertical="center"/>
    </xf>
    <xf numFmtId="0" fontId="5"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1" fontId="5" fillId="3" borderId="0" xfId="0" applyNumberFormat="1" applyFont="1" applyFill="1" applyBorder="1" applyAlignment="1">
      <alignment horizontal="left" vertical="center" wrapText="1"/>
    </xf>
    <xf numFmtId="1" fontId="5" fillId="3" borderId="1" xfId="0" applyNumberFormat="1"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sgma.water.ca.gov/portal/gsp/preview/8" TargetMode="External"/><Relationship Id="rId2" Type="http://schemas.openxmlformats.org/officeDocument/2006/relationships/hyperlink" Target="https://sgma.water.ca.gov/portal/gsp/preview/42" TargetMode="External"/><Relationship Id="rId1" Type="http://schemas.openxmlformats.org/officeDocument/2006/relationships/hyperlink" Target="https://sgma.water.ca.gov/portal/gsp/preview/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37"/>
  <sheetViews>
    <sheetView tabSelected="1" workbookViewId="0">
      <selection activeCell="B1" sqref="B1:N37"/>
    </sheetView>
  </sheetViews>
  <sheetFormatPr defaultColWidth="9.140625" defaultRowHeight="15" x14ac:dyDescent="0.25"/>
  <cols>
    <col min="1" max="1" width="3.7109375" style="13" customWidth="1"/>
    <col min="2" max="3" width="8.7109375" style="13" customWidth="1"/>
    <col min="4" max="16384" width="9.140625" style="13"/>
  </cols>
  <sheetData>
    <row r="1" spans="2:14" ht="14.25" customHeight="1" x14ac:dyDescent="0.25">
      <c r="B1" s="66" t="s">
        <v>132</v>
      </c>
      <c r="C1" s="67"/>
      <c r="D1" s="67"/>
      <c r="E1" s="67"/>
      <c r="F1" s="67"/>
      <c r="G1" s="67"/>
      <c r="H1" s="67"/>
      <c r="I1" s="67"/>
      <c r="J1" s="67"/>
      <c r="K1" s="67"/>
      <c r="L1" s="67"/>
      <c r="M1" s="67"/>
      <c r="N1" s="67"/>
    </row>
    <row r="2" spans="2:14" ht="14.25" customHeight="1" x14ac:dyDescent="0.25">
      <c r="B2" s="67"/>
      <c r="C2" s="67"/>
      <c r="D2" s="67"/>
      <c r="E2" s="67"/>
      <c r="F2" s="67"/>
      <c r="G2" s="67"/>
      <c r="H2" s="67"/>
      <c r="I2" s="67"/>
      <c r="J2" s="67"/>
      <c r="K2" s="67"/>
      <c r="L2" s="67"/>
      <c r="M2" s="67"/>
      <c r="N2" s="67"/>
    </row>
    <row r="3" spans="2:14" x14ac:dyDescent="0.25">
      <c r="B3" s="67"/>
      <c r="C3" s="67"/>
      <c r="D3" s="67"/>
      <c r="E3" s="67"/>
      <c r="F3" s="67"/>
      <c r="G3" s="67"/>
      <c r="H3" s="67"/>
      <c r="I3" s="67"/>
      <c r="J3" s="67"/>
      <c r="K3" s="67"/>
      <c r="L3" s="67"/>
      <c r="M3" s="67"/>
      <c r="N3" s="67"/>
    </row>
    <row r="4" spans="2:14" x14ac:dyDescent="0.25">
      <c r="B4" s="67"/>
      <c r="C4" s="67"/>
      <c r="D4" s="67"/>
      <c r="E4" s="67"/>
      <c r="F4" s="67"/>
      <c r="G4" s="67"/>
      <c r="H4" s="67"/>
      <c r="I4" s="67"/>
      <c r="J4" s="67"/>
      <c r="K4" s="67"/>
      <c r="L4" s="67"/>
      <c r="M4" s="67"/>
      <c r="N4" s="67"/>
    </row>
    <row r="5" spans="2:14" x14ac:dyDescent="0.25">
      <c r="B5" s="67"/>
      <c r="C5" s="67"/>
      <c r="D5" s="67"/>
      <c r="E5" s="67"/>
      <c r="F5" s="67"/>
      <c r="G5" s="67"/>
      <c r="H5" s="67"/>
      <c r="I5" s="67"/>
      <c r="J5" s="67"/>
      <c r="K5" s="67"/>
      <c r="L5" s="67"/>
      <c r="M5" s="67"/>
      <c r="N5" s="67"/>
    </row>
    <row r="6" spans="2:14" x14ac:dyDescent="0.25">
      <c r="B6" s="67"/>
      <c r="C6" s="67"/>
      <c r="D6" s="67"/>
      <c r="E6" s="67"/>
      <c r="F6" s="67"/>
      <c r="G6" s="67"/>
      <c r="H6" s="67"/>
      <c r="I6" s="67"/>
      <c r="J6" s="67"/>
      <c r="K6" s="67"/>
      <c r="L6" s="67"/>
      <c r="M6" s="67"/>
      <c r="N6" s="67"/>
    </row>
    <row r="7" spans="2:14" x14ac:dyDescent="0.25">
      <c r="B7" s="67"/>
      <c r="C7" s="67"/>
      <c r="D7" s="67"/>
      <c r="E7" s="67"/>
      <c r="F7" s="67"/>
      <c r="G7" s="67"/>
      <c r="H7" s="67"/>
      <c r="I7" s="67"/>
      <c r="J7" s="67"/>
      <c r="K7" s="67"/>
      <c r="L7" s="67"/>
      <c r="M7" s="67"/>
      <c r="N7" s="67"/>
    </row>
    <row r="8" spans="2:14" x14ac:dyDescent="0.25">
      <c r="B8" s="67"/>
      <c r="C8" s="67"/>
      <c r="D8" s="67"/>
      <c r="E8" s="67"/>
      <c r="F8" s="67"/>
      <c r="G8" s="67"/>
      <c r="H8" s="67"/>
      <c r="I8" s="67"/>
      <c r="J8" s="67"/>
      <c r="K8" s="67"/>
      <c r="L8" s="67"/>
      <c r="M8" s="67"/>
      <c r="N8" s="67"/>
    </row>
    <row r="9" spans="2:14" x14ac:dyDescent="0.25">
      <c r="B9" s="67"/>
      <c r="C9" s="67"/>
      <c r="D9" s="67"/>
      <c r="E9" s="67"/>
      <c r="F9" s="67"/>
      <c r="G9" s="67"/>
      <c r="H9" s="67"/>
      <c r="I9" s="67"/>
      <c r="J9" s="67"/>
      <c r="K9" s="67"/>
      <c r="L9" s="67"/>
      <c r="M9" s="67"/>
      <c r="N9" s="67"/>
    </row>
    <row r="10" spans="2:14" x14ac:dyDescent="0.25">
      <c r="B10" s="67"/>
      <c r="C10" s="67"/>
      <c r="D10" s="67"/>
      <c r="E10" s="67"/>
      <c r="F10" s="67"/>
      <c r="G10" s="67"/>
      <c r="H10" s="67"/>
      <c r="I10" s="67"/>
      <c r="J10" s="67"/>
      <c r="K10" s="67"/>
      <c r="L10" s="67"/>
      <c r="M10" s="67"/>
      <c r="N10" s="67"/>
    </row>
    <row r="11" spans="2:14" x14ac:dyDescent="0.25">
      <c r="B11" s="67"/>
      <c r="C11" s="67"/>
      <c r="D11" s="67"/>
      <c r="E11" s="67"/>
      <c r="F11" s="67"/>
      <c r="G11" s="67"/>
      <c r="H11" s="67"/>
      <c r="I11" s="67"/>
      <c r="J11" s="67"/>
      <c r="K11" s="67"/>
      <c r="L11" s="67"/>
      <c r="M11" s="67"/>
      <c r="N11" s="67"/>
    </row>
    <row r="12" spans="2:14" x14ac:dyDescent="0.25">
      <c r="B12" s="67"/>
      <c r="C12" s="67"/>
      <c r="D12" s="67"/>
      <c r="E12" s="67"/>
      <c r="F12" s="67"/>
      <c r="G12" s="67"/>
      <c r="H12" s="67"/>
      <c r="I12" s="67"/>
      <c r="J12" s="67"/>
      <c r="K12" s="67"/>
      <c r="L12" s="67"/>
      <c r="M12" s="67"/>
      <c r="N12" s="67"/>
    </row>
    <row r="13" spans="2:14" x14ac:dyDescent="0.25">
      <c r="B13" s="67"/>
      <c r="C13" s="67"/>
      <c r="D13" s="67"/>
      <c r="E13" s="67"/>
      <c r="F13" s="67"/>
      <c r="G13" s="67"/>
      <c r="H13" s="67"/>
      <c r="I13" s="67"/>
      <c r="J13" s="67"/>
      <c r="K13" s="67"/>
      <c r="L13" s="67"/>
      <c r="M13" s="67"/>
      <c r="N13" s="67"/>
    </row>
    <row r="14" spans="2:14" x14ac:dyDescent="0.25">
      <c r="B14" s="67"/>
      <c r="C14" s="67"/>
      <c r="D14" s="67"/>
      <c r="E14" s="67"/>
      <c r="F14" s="67"/>
      <c r="G14" s="67"/>
      <c r="H14" s="67"/>
      <c r="I14" s="67"/>
      <c r="J14" s="67"/>
      <c r="K14" s="67"/>
      <c r="L14" s="67"/>
      <c r="M14" s="67"/>
      <c r="N14" s="67"/>
    </row>
    <row r="15" spans="2:14" x14ac:dyDescent="0.25">
      <c r="B15" s="67"/>
      <c r="C15" s="67"/>
      <c r="D15" s="67"/>
      <c r="E15" s="67"/>
      <c r="F15" s="67"/>
      <c r="G15" s="67"/>
      <c r="H15" s="67"/>
      <c r="I15" s="67"/>
      <c r="J15" s="67"/>
      <c r="K15" s="67"/>
      <c r="L15" s="67"/>
      <c r="M15" s="67"/>
      <c r="N15" s="67"/>
    </row>
    <row r="16" spans="2:14" x14ac:dyDescent="0.25">
      <c r="B16" s="67"/>
      <c r="C16" s="67"/>
      <c r="D16" s="67"/>
      <c r="E16" s="67"/>
      <c r="F16" s="67"/>
      <c r="G16" s="67"/>
      <c r="H16" s="67"/>
      <c r="I16" s="67"/>
      <c r="J16" s="67"/>
      <c r="K16" s="67"/>
      <c r="L16" s="67"/>
      <c r="M16" s="67"/>
      <c r="N16" s="67"/>
    </row>
    <row r="17" spans="2:14" x14ac:dyDescent="0.25">
      <c r="B17" s="67"/>
      <c r="C17" s="67"/>
      <c r="D17" s="67"/>
      <c r="E17" s="67"/>
      <c r="F17" s="67"/>
      <c r="G17" s="67"/>
      <c r="H17" s="67"/>
      <c r="I17" s="67"/>
      <c r="J17" s="67"/>
      <c r="K17" s="67"/>
      <c r="L17" s="67"/>
      <c r="M17" s="67"/>
      <c r="N17" s="67"/>
    </row>
    <row r="18" spans="2:14" x14ac:dyDescent="0.25">
      <c r="B18" s="67"/>
      <c r="C18" s="67"/>
      <c r="D18" s="67"/>
      <c r="E18" s="67"/>
      <c r="F18" s="67"/>
      <c r="G18" s="67"/>
      <c r="H18" s="67"/>
      <c r="I18" s="67"/>
      <c r="J18" s="67"/>
      <c r="K18" s="67"/>
      <c r="L18" s="67"/>
      <c r="M18" s="67"/>
      <c r="N18" s="67"/>
    </row>
    <row r="19" spans="2:14" x14ac:dyDescent="0.25">
      <c r="B19" s="67"/>
      <c r="C19" s="67"/>
      <c r="D19" s="67"/>
      <c r="E19" s="67"/>
      <c r="F19" s="67"/>
      <c r="G19" s="67"/>
      <c r="H19" s="67"/>
      <c r="I19" s="67"/>
      <c r="J19" s="67"/>
      <c r="K19" s="67"/>
      <c r="L19" s="67"/>
      <c r="M19" s="67"/>
      <c r="N19" s="67"/>
    </row>
    <row r="20" spans="2:14" x14ac:dyDescent="0.25">
      <c r="B20" s="67"/>
      <c r="C20" s="67"/>
      <c r="D20" s="67"/>
      <c r="E20" s="67"/>
      <c r="F20" s="67"/>
      <c r="G20" s="67"/>
      <c r="H20" s="67"/>
      <c r="I20" s="67"/>
      <c r="J20" s="67"/>
      <c r="K20" s="67"/>
      <c r="L20" s="67"/>
      <c r="M20" s="67"/>
      <c r="N20" s="67"/>
    </row>
    <row r="21" spans="2:14" x14ac:dyDescent="0.25">
      <c r="B21" s="67"/>
      <c r="C21" s="67"/>
      <c r="D21" s="67"/>
      <c r="E21" s="67"/>
      <c r="F21" s="67"/>
      <c r="G21" s="67"/>
      <c r="H21" s="67"/>
      <c r="I21" s="67"/>
      <c r="J21" s="67"/>
      <c r="K21" s="67"/>
      <c r="L21" s="67"/>
      <c r="M21" s="67"/>
      <c r="N21" s="67"/>
    </row>
    <row r="22" spans="2:14" x14ac:dyDescent="0.25">
      <c r="B22" s="67"/>
      <c r="C22" s="67"/>
      <c r="D22" s="67"/>
      <c r="E22" s="67"/>
      <c r="F22" s="67"/>
      <c r="G22" s="67"/>
      <c r="H22" s="67"/>
      <c r="I22" s="67"/>
      <c r="J22" s="67"/>
      <c r="K22" s="67"/>
      <c r="L22" s="67"/>
      <c r="M22" s="67"/>
      <c r="N22" s="67"/>
    </row>
    <row r="23" spans="2:14" x14ac:dyDescent="0.25">
      <c r="B23" s="67"/>
      <c r="C23" s="67"/>
      <c r="D23" s="67"/>
      <c r="E23" s="67"/>
      <c r="F23" s="67"/>
      <c r="G23" s="67"/>
      <c r="H23" s="67"/>
      <c r="I23" s="67"/>
      <c r="J23" s="67"/>
      <c r="K23" s="67"/>
      <c r="L23" s="67"/>
      <c r="M23" s="67"/>
      <c r="N23" s="67"/>
    </row>
    <row r="24" spans="2:14" x14ac:dyDescent="0.25">
      <c r="B24" s="67"/>
      <c r="C24" s="67"/>
      <c r="D24" s="67"/>
      <c r="E24" s="67"/>
      <c r="F24" s="67"/>
      <c r="G24" s="67"/>
      <c r="H24" s="67"/>
      <c r="I24" s="67"/>
      <c r="J24" s="67"/>
      <c r="K24" s="67"/>
      <c r="L24" s="67"/>
      <c r="M24" s="67"/>
      <c r="N24" s="67"/>
    </row>
    <row r="25" spans="2:14" x14ac:dyDescent="0.25">
      <c r="B25" s="67"/>
      <c r="C25" s="67"/>
      <c r="D25" s="67"/>
      <c r="E25" s="67"/>
      <c r="F25" s="67"/>
      <c r="G25" s="67"/>
      <c r="H25" s="67"/>
      <c r="I25" s="67"/>
      <c r="J25" s="67"/>
      <c r="K25" s="67"/>
      <c r="L25" s="67"/>
      <c r="M25" s="67"/>
      <c r="N25" s="67"/>
    </row>
    <row r="26" spans="2:14" x14ac:dyDescent="0.25">
      <c r="B26" s="67"/>
      <c r="C26" s="67"/>
      <c r="D26" s="67"/>
      <c r="E26" s="67"/>
      <c r="F26" s="67"/>
      <c r="G26" s="67"/>
      <c r="H26" s="67"/>
      <c r="I26" s="67"/>
      <c r="J26" s="67"/>
      <c r="K26" s="67"/>
      <c r="L26" s="67"/>
      <c r="M26" s="67"/>
      <c r="N26" s="67"/>
    </row>
    <row r="27" spans="2:14" x14ac:dyDescent="0.25">
      <c r="B27" s="67"/>
      <c r="C27" s="67"/>
      <c r="D27" s="67"/>
      <c r="E27" s="67"/>
      <c r="F27" s="67"/>
      <c r="G27" s="67"/>
      <c r="H27" s="67"/>
      <c r="I27" s="67"/>
      <c r="J27" s="67"/>
      <c r="K27" s="67"/>
      <c r="L27" s="67"/>
      <c r="M27" s="67"/>
      <c r="N27" s="67"/>
    </row>
    <row r="28" spans="2:14" x14ac:dyDescent="0.25">
      <c r="B28" s="67"/>
      <c r="C28" s="67"/>
      <c r="D28" s="67"/>
      <c r="E28" s="67"/>
      <c r="F28" s="67"/>
      <c r="G28" s="67"/>
      <c r="H28" s="67"/>
      <c r="I28" s="67"/>
      <c r="J28" s="67"/>
      <c r="K28" s="67"/>
      <c r="L28" s="67"/>
      <c r="M28" s="67"/>
      <c r="N28" s="67"/>
    </row>
    <row r="29" spans="2:14" x14ac:dyDescent="0.25">
      <c r="B29" s="67"/>
      <c r="C29" s="67"/>
      <c r="D29" s="67"/>
      <c r="E29" s="67"/>
      <c r="F29" s="67"/>
      <c r="G29" s="67"/>
      <c r="H29" s="67"/>
      <c r="I29" s="67"/>
      <c r="J29" s="67"/>
      <c r="K29" s="67"/>
      <c r="L29" s="67"/>
      <c r="M29" s="67"/>
      <c r="N29" s="67"/>
    </row>
    <row r="30" spans="2:14" x14ac:dyDescent="0.25">
      <c r="B30" s="67"/>
      <c r="C30" s="67"/>
      <c r="D30" s="67"/>
      <c r="E30" s="67"/>
      <c r="F30" s="67"/>
      <c r="G30" s="67"/>
      <c r="H30" s="67"/>
      <c r="I30" s="67"/>
      <c r="J30" s="67"/>
      <c r="K30" s="67"/>
      <c r="L30" s="67"/>
      <c r="M30" s="67"/>
      <c r="N30" s="67"/>
    </row>
    <row r="31" spans="2:14" x14ac:dyDescent="0.25">
      <c r="B31" s="67"/>
      <c r="C31" s="67"/>
      <c r="D31" s="67"/>
      <c r="E31" s="67"/>
      <c r="F31" s="67"/>
      <c r="G31" s="67"/>
      <c r="H31" s="67"/>
      <c r="I31" s="67"/>
      <c r="J31" s="67"/>
      <c r="K31" s="67"/>
      <c r="L31" s="67"/>
      <c r="M31" s="67"/>
      <c r="N31" s="67"/>
    </row>
    <row r="32" spans="2:14" x14ac:dyDescent="0.25">
      <c r="B32" s="67"/>
      <c r="C32" s="67"/>
      <c r="D32" s="67"/>
      <c r="E32" s="67"/>
      <c r="F32" s="67"/>
      <c r="G32" s="67"/>
      <c r="H32" s="67"/>
      <c r="I32" s="67"/>
      <c r="J32" s="67"/>
      <c r="K32" s="67"/>
      <c r="L32" s="67"/>
      <c r="M32" s="67"/>
      <c r="N32" s="67"/>
    </row>
    <row r="33" spans="2:14" x14ac:dyDescent="0.25">
      <c r="B33" s="67"/>
      <c r="C33" s="67"/>
      <c r="D33" s="67"/>
      <c r="E33" s="67"/>
      <c r="F33" s="67"/>
      <c r="G33" s="67"/>
      <c r="H33" s="67"/>
      <c r="I33" s="67"/>
      <c r="J33" s="67"/>
      <c r="K33" s="67"/>
      <c r="L33" s="67"/>
      <c r="M33" s="67"/>
      <c r="N33" s="67"/>
    </row>
    <row r="34" spans="2:14" x14ac:dyDescent="0.25">
      <c r="B34" s="67"/>
      <c r="C34" s="67"/>
      <c r="D34" s="67"/>
      <c r="E34" s="67"/>
      <c r="F34" s="67"/>
      <c r="G34" s="67"/>
      <c r="H34" s="67"/>
      <c r="I34" s="67"/>
      <c r="J34" s="67"/>
      <c r="K34" s="67"/>
      <c r="L34" s="67"/>
      <c r="M34" s="67"/>
      <c r="N34" s="67"/>
    </row>
    <row r="35" spans="2:14" x14ac:dyDescent="0.25">
      <c r="B35" s="67"/>
      <c r="C35" s="67"/>
      <c r="D35" s="67"/>
      <c r="E35" s="67"/>
      <c r="F35" s="67"/>
      <c r="G35" s="67"/>
      <c r="H35" s="67"/>
      <c r="I35" s="67"/>
      <c r="J35" s="67"/>
      <c r="K35" s="67"/>
      <c r="L35" s="67"/>
      <c r="M35" s="67"/>
      <c r="N35" s="67"/>
    </row>
    <row r="36" spans="2:14" x14ac:dyDescent="0.25">
      <c r="B36" s="67"/>
      <c r="C36" s="67"/>
      <c r="D36" s="67"/>
      <c r="E36" s="67"/>
      <c r="F36" s="67"/>
      <c r="G36" s="67"/>
      <c r="H36" s="67"/>
      <c r="I36" s="67"/>
      <c r="J36" s="67"/>
      <c r="K36" s="67"/>
      <c r="L36" s="67"/>
      <c r="M36" s="67"/>
      <c r="N36" s="67"/>
    </row>
    <row r="37" spans="2:14" x14ac:dyDescent="0.25">
      <c r="B37" s="67"/>
      <c r="C37" s="67"/>
      <c r="D37" s="67"/>
      <c r="E37" s="67"/>
      <c r="F37" s="67"/>
      <c r="G37" s="67"/>
      <c r="H37" s="67"/>
      <c r="I37" s="67"/>
      <c r="J37" s="67"/>
      <c r="K37" s="67"/>
      <c r="L37" s="67"/>
      <c r="M37" s="67"/>
      <c r="N37" s="67"/>
    </row>
  </sheetData>
  <sheetProtection algorithmName="SHA-512" hashValue="UX0O5l6uFcQ7kasXwCGXFRhA4EHdTh7yAATDES0xDX32qc40ma2TMJJ6BykyiMTrfTf83aopaQ5Pt1/iZ5KzWA==" saltValue="EpgkVeCM4bmt4KpY5ksRTw==" spinCount="100000" sheet="1" objects="1" scenarios="1"/>
  <mergeCells count="1">
    <mergeCell ref="B1:N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Normal="100" workbookViewId="0">
      <pane ySplit="1" topLeftCell="A2" activePane="bottomLeft" state="frozen"/>
      <selection pane="bottomLeft" activeCell="E11" sqref="E11"/>
    </sheetView>
  </sheetViews>
  <sheetFormatPr defaultColWidth="9.140625" defaultRowHeight="15" x14ac:dyDescent="0.25"/>
  <cols>
    <col min="1" max="1" width="11.42578125" style="1" customWidth="1"/>
    <col min="2" max="2" width="13" style="2" customWidth="1"/>
    <col min="3" max="3" width="10.42578125" style="30" customWidth="1"/>
    <col min="4" max="4" width="9.5703125" style="30" customWidth="1"/>
    <col min="5" max="5" width="21.7109375" style="19" customWidth="1"/>
    <col min="6" max="6" width="40.5703125" style="25" customWidth="1"/>
    <col min="7" max="7" width="8.140625" style="1" customWidth="1"/>
    <col min="8" max="8" width="63.5703125" style="1" customWidth="1"/>
    <col min="9" max="16384" width="9.140625" style="1"/>
  </cols>
  <sheetData>
    <row r="1" spans="1:8" s="17" customFormat="1" ht="46.5" customHeight="1" thickBot="1" x14ac:dyDescent="0.3">
      <c r="A1" s="63" t="s">
        <v>0</v>
      </c>
      <c r="B1" s="63" t="s">
        <v>1</v>
      </c>
      <c r="C1" s="63" t="s">
        <v>24</v>
      </c>
      <c r="D1" s="63" t="s">
        <v>25</v>
      </c>
      <c r="E1" s="64" t="s">
        <v>110</v>
      </c>
      <c r="F1" s="65" t="s">
        <v>106</v>
      </c>
      <c r="G1" s="65" t="s">
        <v>29</v>
      </c>
      <c r="H1" s="63" t="s">
        <v>90</v>
      </c>
    </row>
    <row r="2" spans="1:8" ht="30" x14ac:dyDescent="0.25">
      <c r="A2" s="3" t="s">
        <v>4</v>
      </c>
      <c r="B2" s="4" t="s">
        <v>42</v>
      </c>
      <c r="C2" s="27">
        <v>17</v>
      </c>
      <c r="D2" s="27">
        <v>1</v>
      </c>
      <c r="E2" s="20">
        <v>-78000</v>
      </c>
      <c r="F2" s="21" t="s">
        <v>60</v>
      </c>
      <c r="G2" s="36">
        <v>1</v>
      </c>
      <c r="H2" s="4" t="s">
        <v>27</v>
      </c>
    </row>
    <row r="3" spans="1:8" ht="30" x14ac:dyDescent="0.25">
      <c r="A3" s="3" t="s">
        <v>6</v>
      </c>
      <c r="B3" s="4" t="s">
        <v>44</v>
      </c>
      <c r="C3" s="27">
        <v>3</v>
      </c>
      <c r="D3" s="27">
        <v>1</v>
      </c>
      <c r="E3" s="20">
        <v>-192000</v>
      </c>
      <c r="F3" s="21" t="s">
        <v>82</v>
      </c>
      <c r="G3" s="36">
        <v>2</v>
      </c>
      <c r="H3" s="4" t="s">
        <v>31</v>
      </c>
    </row>
    <row r="4" spans="1:8" ht="30" x14ac:dyDescent="0.25">
      <c r="A4" s="3" t="s">
        <v>8</v>
      </c>
      <c r="B4" s="4" t="s">
        <v>39</v>
      </c>
      <c r="C4" s="27">
        <v>4</v>
      </c>
      <c r="D4" s="27">
        <v>1</v>
      </c>
      <c r="E4" s="20">
        <v>-100600</v>
      </c>
      <c r="F4" s="21" t="s">
        <v>83</v>
      </c>
      <c r="G4" s="36">
        <v>3</v>
      </c>
      <c r="H4" s="4" t="s">
        <v>34</v>
      </c>
    </row>
    <row r="5" spans="1:8" ht="60" x14ac:dyDescent="0.25">
      <c r="A5" s="3" t="s">
        <v>10</v>
      </c>
      <c r="B5" s="4" t="s">
        <v>46</v>
      </c>
      <c r="C5" s="27">
        <v>7</v>
      </c>
      <c r="D5" s="27">
        <v>4</v>
      </c>
      <c r="E5" s="20">
        <v>-165900</v>
      </c>
      <c r="F5" s="22" t="s">
        <v>83</v>
      </c>
      <c r="G5" s="36">
        <v>4</v>
      </c>
      <c r="H5" s="10" t="s">
        <v>116</v>
      </c>
    </row>
    <row r="6" spans="1:8" ht="90" x14ac:dyDescent="0.25">
      <c r="A6" s="3" t="s">
        <v>12</v>
      </c>
      <c r="B6" s="4" t="s">
        <v>47</v>
      </c>
      <c r="C6" s="27">
        <v>22</v>
      </c>
      <c r="D6" s="27">
        <v>6</v>
      </c>
      <c r="E6" s="20">
        <v>-82700</v>
      </c>
      <c r="F6" s="22" t="s">
        <v>86</v>
      </c>
      <c r="G6" s="36">
        <v>5</v>
      </c>
      <c r="H6" s="10" t="s">
        <v>63</v>
      </c>
    </row>
    <row r="7" spans="1:8" ht="90" x14ac:dyDescent="0.25">
      <c r="A7" s="3" t="s">
        <v>14</v>
      </c>
      <c r="B7" s="4" t="s">
        <v>48</v>
      </c>
      <c r="C7" s="27">
        <v>7</v>
      </c>
      <c r="D7" s="27">
        <v>7</v>
      </c>
      <c r="E7" s="20">
        <v>-198200</v>
      </c>
      <c r="F7" s="22" t="s">
        <v>87</v>
      </c>
      <c r="G7" s="36">
        <v>6</v>
      </c>
      <c r="H7" s="10" t="s">
        <v>65</v>
      </c>
    </row>
    <row r="8" spans="1:8" ht="30" x14ac:dyDescent="0.25">
      <c r="A8" s="3" t="s">
        <v>20</v>
      </c>
      <c r="B8" s="4" t="s">
        <v>41</v>
      </c>
      <c r="C8" s="27">
        <v>2</v>
      </c>
      <c r="D8" s="27">
        <v>1</v>
      </c>
      <c r="E8" s="20">
        <v>-19000</v>
      </c>
      <c r="F8" s="22" t="s">
        <v>84</v>
      </c>
      <c r="G8" s="36">
        <v>7</v>
      </c>
      <c r="H8" s="8" t="s">
        <v>38</v>
      </c>
    </row>
    <row r="9" spans="1:8" ht="45" x14ac:dyDescent="0.25">
      <c r="A9" s="3" t="s">
        <v>16</v>
      </c>
      <c r="B9" s="4" t="s">
        <v>45</v>
      </c>
      <c r="C9" s="27">
        <v>3</v>
      </c>
      <c r="D9" s="27">
        <v>3</v>
      </c>
      <c r="E9" s="20">
        <v>-77600</v>
      </c>
      <c r="F9" s="22" t="s">
        <v>85</v>
      </c>
      <c r="G9" s="36">
        <v>8</v>
      </c>
      <c r="H9" s="8" t="s">
        <v>62</v>
      </c>
    </row>
    <row r="10" spans="1:8" ht="30" x14ac:dyDescent="0.25">
      <c r="A10" s="3" t="s">
        <v>22</v>
      </c>
      <c r="B10" s="4" t="s">
        <v>43</v>
      </c>
      <c r="C10" s="27">
        <v>5</v>
      </c>
      <c r="D10" s="27">
        <v>1</v>
      </c>
      <c r="E10" s="20">
        <v>-73760</v>
      </c>
      <c r="F10" s="22" t="s">
        <v>107</v>
      </c>
      <c r="G10" s="36">
        <v>9</v>
      </c>
      <c r="H10" s="8" t="s">
        <v>35</v>
      </c>
    </row>
    <row r="11" spans="1:8" ht="90" x14ac:dyDescent="0.25">
      <c r="A11" s="3" t="s">
        <v>18</v>
      </c>
      <c r="B11" s="4" t="s">
        <v>49</v>
      </c>
      <c r="C11" s="27">
        <v>6</v>
      </c>
      <c r="D11" s="27">
        <v>6</v>
      </c>
      <c r="E11" s="20">
        <v>-115300</v>
      </c>
      <c r="F11" s="23" t="s">
        <v>88</v>
      </c>
      <c r="G11" s="36">
        <v>10</v>
      </c>
      <c r="H11" s="8" t="s">
        <v>66</v>
      </c>
    </row>
    <row r="12" spans="1:8" ht="75" x14ac:dyDescent="0.25">
      <c r="A12" s="6" t="s">
        <v>2</v>
      </c>
      <c r="B12" s="8" t="s">
        <v>53</v>
      </c>
      <c r="C12" s="28">
        <v>15</v>
      </c>
      <c r="D12" s="28">
        <v>5</v>
      </c>
      <c r="E12" s="20">
        <v>-277114</v>
      </c>
      <c r="F12" s="22" t="s">
        <v>89</v>
      </c>
      <c r="G12" s="36">
        <v>11</v>
      </c>
      <c r="H12" s="10" t="s">
        <v>108</v>
      </c>
    </row>
    <row r="13" spans="1:8" x14ac:dyDescent="0.25">
      <c r="A13" s="5"/>
      <c r="B13" s="7" t="s">
        <v>26</v>
      </c>
      <c r="C13" s="29">
        <f>SUM(C2:C12)</f>
        <v>91</v>
      </c>
      <c r="D13" s="29">
        <f>SUM(D2:D12)</f>
        <v>36</v>
      </c>
      <c r="E13" s="16">
        <f>SUM(E2:E12)</f>
        <v>-1380174</v>
      </c>
      <c r="F13" s="24"/>
      <c r="G13" s="24"/>
      <c r="H13" s="5"/>
    </row>
    <row r="14" spans="1:8" ht="45" customHeight="1" x14ac:dyDescent="0.3">
      <c r="A14" s="39" t="s">
        <v>91</v>
      </c>
      <c r="B14" s="4"/>
      <c r="C14" s="27"/>
      <c r="D14" s="27"/>
      <c r="E14" s="18"/>
      <c r="F14" s="21"/>
      <c r="G14" s="3"/>
      <c r="H14" s="3"/>
    </row>
    <row r="15" spans="1:8" x14ac:dyDescent="0.25">
      <c r="A15" s="44" t="s">
        <v>111</v>
      </c>
      <c r="B15" s="40"/>
      <c r="C15" s="41"/>
      <c r="D15" s="41"/>
      <c r="E15" s="42"/>
      <c r="F15" s="35"/>
      <c r="G15" s="43"/>
      <c r="H15" s="43"/>
    </row>
    <row r="16" spans="1:8" ht="18.75" customHeight="1" x14ac:dyDescent="0.25">
      <c r="A16" s="44" t="s">
        <v>112</v>
      </c>
      <c r="B16" s="40"/>
      <c r="C16" s="41"/>
      <c r="D16" s="41"/>
      <c r="E16" s="42"/>
      <c r="F16" s="35"/>
      <c r="G16" s="43"/>
      <c r="H16" s="43"/>
    </row>
    <row r="17" spans="1:15" ht="18.75" customHeight="1" x14ac:dyDescent="0.25">
      <c r="A17" s="44"/>
      <c r="B17" s="40"/>
      <c r="C17" s="41"/>
      <c r="D17" s="41"/>
      <c r="E17" s="42"/>
      <c r="F17" s="35"/>
      <c r="G17" s="43"/>
      <c r="H17" s="43"/>
    </row>
    <row r="18" spans="1:15" ht="110.25" customHeight="1" x14ac:dyDescent="0.25">
      <c r="A18" s="38">
        <v>-1</v>
      </c>
      <c r="B18" s="68" t="s">
        <v>117</v>
      </c>
      <c r="C18" s="68"/>
      <c r="D18" s="68"/>
      <c r="E18" s="68"/>
      <c r="F18" s="68"/>
      <c r="G18" s="68"/>
      <c r="H18" s="68"/>
      <c r="O18" s="1">
        <v>-1</v>
      </c>
    </row>
    <row r="19" spans="1:15" ht="57" customHeight="1" x14ac:dyDescent="0.25">
      <c r="A19" s="38">
        <v>-2</v>
      </c>
      <c r="B19" s="68" t="s">
        <v>113</v>
      </c>
      <c r="C19" s="68"/>
      <c r="D19" s="68"/>
      <c r="E19" s="68"/>
      <c r="F19" s="68"/>
      <c r="G19" s="68"/>
      <c r="H19" s="68"/>
    </row>
    <row r="20" spans="1:15" ht="95.25" customHeight="1" x14ac:dyDescent="0.25">
      <c r="A20" s="38">
        <v>-3</v>
      </c>
      <c r="B20" s="68" t="s">
        <v>114</v>
      </c>
      <c r="C20" s="68"/>
      <c r="D20" s="68"/>
      <c r="E20" s="68"/>
      <c r="F20" s="68"/>
      <c r="G20" s="68"/>
      <c r="H20" s="68"/>
    </row>
    <row r="21" spans="1:15" ht="75.75" customHeight="1" x14ac:dyDescent="0.25">
      <c r="A21" s="38">
        <v>-4</v>
      </c>
      <c r="B21" s="68" t="s">
        <v>118</v>
      </c>
      <c r="C21" s="68"/>
      <c r="D21" s="68"/>
      <c r="E21" s="68"/>
      <c r="F21" s="68"/>
      <c r="G21" s="68"/>
      <c r="H21" s="68"/>
    </row>
    <row r="22" spans="1:15" ht="116.25" customHeight="1" x14ac:dyDescent="0.25">
      <c r="A22" s="38">
        <v>-5</v>
      </c>
      <c r="B22" s="68" t="s">
        <v>119</v>
      </c>
      <c r="C22" s="68"/>
      <c r="D22" s="68"/>
      <c r="E22" s="68"/>
      <c r="F22" s="68"/>
      <c r="G22" s="68"/>
      <c r="H22" s="68"/>
    </row>
    <row r="23" spans="1:15" ht="94.5" customHeight="1" x14ac:dyDescent="0.25">
      <c r="A23" s="38">
        <v>-6</v>
      </c>
      <c r="B23" s="68" t="s">
        <v>120</v>
      </c>
      <c r="C23" s="68"/>
      <c r="D23" s="68"/>
      <c r="E23" s="68"/>
      <c r="F23" s="68"/>
      <c r="G23" s="68"/>
      <c r="H23" s="68"/>
    </row>
    <row r="24" spans="1:15" ht="52.5" customHeight="1" x14ac:dyDescent="0.25">
      <c r="A24" s="38">
        <v>-7</v>
      </c>
      <c r="B24" s="68" t="s">
        <v>115</v>
      </c>
      <c r="C24" s="68"/>
      <c r="D24" s="68"/>
      <c r="E24" s="68"/>
      <c r="F24" s="68"/>
      <c r="G24" s="68"/>
      <c r="H24" s="68"/>
    </row>
    <row r="25" spans="1:15" ht="63" customHeight="1" x14ac:dyDescent="0.25">
      <c r="A25" s="38">
        <v>-8</v>
      </c>
      <c r="B25" s="68" t="s">
        <v>121</v>
      </c>
      <c r="C25" s="68"/>
      <c r="D25" s="68"/>
      <c r="E25" s="68"/>
      <c r="F25" s="68"/>
      <c r="G25" s="68"/>
      <c r="H25" s="68"/>
    </row>
    <row r="26" spans="1:15" ht="81" customHeight="1" x14ac:dyDescent="0.25">
      <c r="A26" s="38">
        <v>-9</v>
      </c>
      <c r="B26" s="68" t="s">
        <v>122</v>
      </c>
      <c r="C26" s="68"/>
      <c r="D26" s="68"/>
      <c r="E26" s="68"/>
      <c r="F26" s="68"/>
      <c r="G26" s="68"/>
      <c r="H26" s="68"/>
    </row>
    <row r="27" spans="1:15" ht="128.25" customHeight="1" x14ac:dyDescent="0.25">
      <c r="A27" s="38">
        <v>-10</v>
      </c>
      <c r="B27" s="68" t="s">
        <v>123</v>
      </c>
      <c r="C27" s="68"/>
      <c r="D27" s="68"/>
      <c r="E27" s="68"/>
      <c r="F27" s="68"/>
      <c r="G27" s="68"/>
      <c r="H27" s="68"/>
    </row>
    <row r="28" spans="1:15" ht="172.5" customHeight="1" x14ac:dyDescent="0.25">
      <c r="A28" s="38">
        <v>-11</v>
      </c>
      <c r="B28" s="68" t="s">
        <v>124</v>
      </c>
      <c r="C28" s="68"/>
      <c r="D28" s="68"/>
      <c r="E28" s="68"/>
      <c r="F28" s="68"/>
      <c r="G28" s="68"/>
      <c r="H28" s="68"/>
    </row>
    <row r="29" spans="1:15" ht="117" customHeight="1" x14ac:dyDescent="0.25">
      <c r="B29" s="37"/>
      <c r="C29" s="69"/>
      <c r="D29" s="69"/>
      <c r="E29" s="69"/>
      <c r="F29" s="69"/>
      <c r="G29" s="69"/>
      <c r="H29" s="69"/>
    </row>
    <row r="30" spans="1:15" ht="117" customHeight="1" x14ac:dyDescent="0.25">
      <c r="B30" s="37"/>
      <c r="C30" s="69"/>
      <c r="D30" s="69"/>
      <c r="E30" s="69"/>
      <c r="F30" s="69"/>
      <c r="G30" s="69"/>
      <c r="H30" s="69"/>
    </row>
    <row r="31" spans="1:15" ht="117" customHeight="1" x14ac:dyDescent="0.25">
      <c r="B31" s="37"/>
      <c r="C31" s="69"/>
      <c r="D31" s="69"/>
      <c r="E31" s="69"/>
      <c r="F31" s="69"/>
      <c r="G31" s="69"/>
      <c r="H31" s="69"/>
    </row>
    <row r="33" spans="7:7" x14ac:dyDescent="0.25">
      <c r="G33" s="9"/>
    </row>
  </sheetData>
  <sheetProtection algorithmName="SHA-512" hashValue="r5mNLz6UdcuH36VbZ79J+6+OozsnN76cjdkck/oZ+RrbMxIISmND9DNGVVXJhifOBVyGERsca325R2DN9KnL2A==" saltValue="as6/3SteRB19k4KIk1aTaw==" spinCount="100000" sheet="1" objects="1" scenarios="1"/>
  <sortState ref="A15:C25">
    <sortCondition ref="A15:A25"/>
  </sortState>
  <mergeCells count="14">
    <mergeCell ref="B28:H28"/>
    <mergeCell ref="C29:H29"/>
    <mergeCell ref="C30:H30"/>
    <mergeCell ref="C31:H31"/>
    <mergeCell ref="B18:H18"/>
    <mergeCell ref="B19:H19"/>
    <mergeCell ref="B20:H20"/>
    <mergeCell ref="B21:H21"/>
    <mergeCell ref="B22:H22"/>
    <mergeCell ref="B23:H23"/>
    <mergeCell ref="B24:H24"/>
    <mergeCell ref="B25:H25"/>
    <mergeCell ref="B26:H26"/>
    <mergeCell ref="B27:H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workbookViewId="0">
      <selection activeCell="B21" sqref="B21:H21"/>
    </sheetView>
  </sheetViews>
  <sheetFormatPr defaultColWidth="9.140625" defaultRowHeight="15" x14ac:dyDescent="0.25"/>
  <cols>
    <col min="1" max="1" width="11.42578125" style="13" customWidth="1"/>
    <col min="2" max="2" width="37.85546875" style="13" customWidth="1"/>
    <col min="3" max="3" width="10.28515625" style="13" customWidth="1"/>
    <col min="4" max="4" width="26.28515625" style="13" customWidth="1"/>
    <col min="5" max="5" width="22" style="13" customWidth="1"/>
    <col min="6" max="6" width="16.5703125" style="13" customWidth="1"/>
    <col min="7" max="7" width="20.28515625" style="13" customWidth="1"/>
    <col min="8" max="8" width="20.42578125" style="13" customWidth="1"/>
    <col min="9" max="9" width="16" style="13" customWidth="1"/>
    <col min="10" max="10" width="11.7109375" style="13" bestFit="1" customWidth="1"/>
    <col min="11" max="12" width="11.140625" style="13" bestFit="1" customWidth="1"/>
    <col min="13" max="13" width="10.7109375" style="13" bestFit="1" customWidth="1"/>
    <col min="14" max="14" width="11.7109375" style="13" bestFit="1" customWidth="1"/>
    <col min="15" max="15" width="11.140625" style="13" bestFit="1" customWidth="1"/>
    <col min="16" max="21" width="11.7109375" style="13" bestFit="1" customWidth="1"/>
    <col min="22" max="22" width="11.140625" style="13" bestFit="1" customWidth="1"/>
    <col min="23" max="23" width="11.7109375" style="13" bestFit="1" customWidth="1"/>
    <col min="24" max="24" width="12.5703125" style="13" bestFit="1" customWidth="1"/>
    <col min="25" max="25" width="11.140625" style="13" bestFit="1" customWidth="1"/>
    <col min="26" max="26" width="11.7109375" style="13" bestFit="1" customWidth="1"/>
    <col min="27" max="27" width="12.5703125" style="13" bestFit="1" customWidth="1"/>
    <col min="28" max="29" width="11.7109375" style="13" bestFit="1" customWidth="1"/>
    <col min="30" max="31" width="13.28515625" style="13" bestFit="1" customWidth="1"/>
    <col min="32" max="32" width="11.7109375" style="13" bestFit="1" customWidth="1"/>
    <col min="33" max="33" width="13.28515625" style="13" bestFit="1" customWidth="1"/>
    <col min="34" max="35" width="11.7109375" style="13" bestFit="1" customWidth="1"/>
    <col min="36" max="38" width="13.28515625" style="13" bestFit="1" customWidth="1"/>
    <col min="39" max="39" width="11.7109375" style="13" bestFit="1" customWidth="1"/>
    <col min="40" max="40" width="12.5703125" style="13" bestFit="1" customWidth="1"/>
    <col min="41" max="41" width="11.7109375" style="13" bestFit="1" customWidth="1"/>
    <col min="42" max="43" width="13.28515625" style="13" bestFit="1" customWidth="1"/>
    <col min="44" max="44" width="11.7109375" style="13" bestFit="1" customWidth="1"/>
    <col min="45" max="45" width="11.7109375" style="31" bestFit="1" customWidth="1"/>
    <col min="46" max="46" width="11.140625" style="31" bestFit="1" customWidth="1"/>
    <col min="47" max="16384" width="9.140625" style="31"/>
  </cols>
  <sheetData>
    <row r="1" spans="1:45" ht="21.6" customHeight="1" x14ac:dyDescent="0.25">
      <c r="A1" s="74" t="s">
        <v>0</v>
      </c>
      <c r="B1" s="74" t="s">
        <v>1</v>
      </c>
      <c r="C1" s="74" t="s">
        <v>29</v>
      </c>
      <c r="D1" s="76" t="s">
        <v>67</v>
      </c>
      <c r="E1" s="71" t="s">
        <v>93</v>
      </c>
      <c r="F1" s="71" t="s">
        <v>110</v>
      </c>
      <c r="G1" s="71" t="s">
        <v>109</v>
      </c>
      <c r="H1" s="73" t="s">
        <v>92</v>
      </c>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row>
    <row r="2" spans="1:45" s="32" customFormat="1" ht="40.5" customHeight="1" thickBot="1" x14ac:dyDescent="0.3">
      <c r="A2" s="75"/>
      <c r="B2" s="75"/>
      <c r="C2" s="75"/>
      <c r="D2" s="77"/>
      <c r="E2" s="72" t="s">
        <v>61</v>
      </c>
      <c r="F2" s="72"/>
      <c r="G2" s="72"/>
      <c r="H2" s="59">
        <v>1981</v>
      </c>
      <c r="I2" s="34">
        <v>1982</v>
      </c>
      <c r="J2" s="34">
        <v>1983</v>
      </c>
      <c r="K2" s="34">
        <v>1984</v>
      </c>
      <c r="L2" s="34">
        <v>1985</v>
      </c>
      <c r="M2" s="34">
        <v>1986</v>
      </c>
      <c r="N2" s="34">
        <v>1987</v>
      </c>
      <c r="O2" s="34">
        <v>1988</v>
      </c>
      <c r="P2" s="34">
        <v>1989</v>
      </c>
      <c r="Q2" s="34">
        <v>1990</v>
      </c>
      <c r="R2" s="34">
        <v>1991</v>
      </c>
      <c r="S2" s="34">
        <v>1992</v>
      </c>
      <c r="T2" s="34">
        <v>1993</v>
      </c>
      <c r="U2" s="34">
        <v>1994</v>
      </c>
      <c r="V2" s="34">
        <v>1995</v>
      </c>
      <c r="W2" s="34">
        <v>1996</v>
      </c>
      <c r="X2" s="34">
        <v>1997</v>
      </c>
      <c r="Y2" s="34">
        <v>1998</v>
      </c>
      <c r="Z2" s="34">
        <v>1999</v>
      </c>
      <c r="AA2" s="34">
        <v>2000</v>
      </c>
      <c r="AB2" s="34">
        <v>2001</v>
      </c>
      <c r="AC2" s="34">
        <v>2002</v>
      </c>
      <c r="AD2" s="34">
        <v>2003</v>
      </c>
      <c r="AE2" s="34">
        <v>2004</v>
      </c>
      <c r="AF2" s="34">
        <v>2005</v>
      </c>
      <c r="AG2" s="34">
        <v>2006</v>
      </c>
      <c r="AH2" s="34">
        <v>2007</v>
      </c>
      <c r="AI2" s="34">
        <v>2008</v>
      </c>
      <c r="AJ2" s="34">
        <v>2009</v>
      </c>
      <c r="AK2" s="34">
        <v>2010</v>
      </c>
      <c r="AL2" s="34">
        <v>2011</v>
      </c>
      <c r="AM2" s="34">
        <v>2012</v>
      </c>
      <c r="AN2" s="34">
        <v>2013</v>
      </c>
      <c r="AO2" s="34">
        <v>2014</v>
      </c>
      <c r="AP2" s="34">
        <v>2015</v>
      </c>
      <c r="AQ2" s="34">
        <v>2016</v>
      </c>
      <c r="AR2" s="34">
        <v>2017</v>
      </c>
    </row>
    <row r="3" spans="1:45" x14ac:dyDescent="0.25">
      <c r="A3" s="49" t="s">
        <v>4</v>
      </c>
      <c r="B3" s="49" t="s">
        <v>5</v>
      </c>
      <c r="C3" s="62" t="s">
        <v>95</v>
      </c>
      <c r="D3" s="50" t="s">
        <v>73</v>
      </c>
      <c r="E3" s="50" t="s">
        <v>68</v>
      </c>
      <c r="F3" s="51">
        <f>'Overdraft by basin'!E2</f>
        <v>-78000</v>
      </c>
      <c r="G3" s="51">
        <f t="shared" ref="G3:G13" si="0">AVERAGE(AD3:AK3)</f>
        <v>-55375</v>
      </c>
      <c r="H3" s="52" t="s">
        <v>40</v>
      </c>
      <c r="I3" s="52" t="s">
        <v>40</v>
      </c>
      <c r="J3" s="52" t="s">
        <v>40</v>
      </c>
      <c r="K3" s="52" t="s">
        <v>40</v>
      </c>
      <c r="L3" s="52" t="s">
        <v>40</v>
      </c>
      <c r="M3" s="52" t="s">
        <v>40</v>
      </c>
      <c r="N3" s="52" t="s">
        <v>40</v>
      </c>
      <c r="O3" s="52" t="s">
        <v>40</v>
      </c>
      <c r="P3" s="52" t="s">
        <v>40</v>
      </c>
      <c r="Q3" s="52" t="s">
        <v>40</v>
      </c>
      <c r="R3" s="52" t="s">
        <v>40</v>
      </c>
      <c r="S3" s="52" t="s">
        <v>40</v>
      </c>
      <c r="T3" s="52" t="s">
        <v>40</v>
      </c>
      <c r="U3" s="52" t="s">
        <v>40</v>
      </c>
      <c r="V3" s="52" t="s">
        <v>40</v>
      </c>
      <c r="W3" s="53">
        <v>137000</v>
      </c>
      <c r="X3" s="53">
        <v>137000</v>
      </c>
      <c r="Y3" s="53">
        <v>137000</v>
      </c>
      <c r="Z3" s="53">
        <v>-3000</v>
      </c>
      <c r="AA3" s="53">
        <v>-3000</v>
      </c>
      <c r="AB3" s="53">
        <v>-120000</v>
      </c>
      <c r="AC3" s="53">
        <v>-120000</v>
      </c>
      <c r="AD3" s="53">
        <v>-106000</v>
      </c>
      <c r="AE3" s="53">
        <v>-120000</v>
      </c>
      <c r="AF3" s="53">
        <v>137000</v>
      </c>
      <c r="AG3" s="53">
        <v>137000</v>
      </c>
      <c r="AH3" s="53">
        <v>-184000</v>
      </c>
      <c r="AI3" s="53">
        <v>-184000</v>
      </c>
      <c r="AJ3" s="53">
        <v>-120000</v>
      </c>
      <c r="AK3" s="53">
        <v>-3000</v>
      </c>
      <c r="AL3" s="53">
        <v>137000</v>
      </c>
      <c r="AM3" s="53">
        <v>-120000</v>
      </c>
      <c r="AN3" s="53">
        <v>-184000</v>
      </c>
      <c r="AO3" s="53">
        <v>-184000</v>
      </c>
      <c r="AP3" s="53">
        <v>-184000</v>
      </c>
      <c r="AQ3" s="52" t="s">
        <v>40</v>
      </c>
      <c r="AR3" s="52" t="s">
        <v>40</v>
      </c>
    </row>
    <row r="4" spans="1:45" x14ac:dyDescent="0.25">
      <c r="A4" s="54" t="s">
        <v>6</v>
      </c>
      <c r="B4" s="54" t="s">
        <v>7</v>
      </c>
      <c r="C4" s="62" t="s">
        <v>96</v>
      </c>
      <c r="D4" s="55" t="s">
        <v>78</v>
      </c>
      <c r="E4" s="55" t="s">
        <v>73</v>
      </c>
      <c r="F4" s="51">
        <f>'Overdraft by basin'!E3</f>
        <v>-192000</v>
      </c>
      <c r="G4" s="56">
        <f t="shared" si="0"/>
        <v>-130125</v>
      </c>
      <c r="H4" s="57" t="s">
        <v>40</v>
      </c>
      <c r="I4" s="57" t="s">
        <v>40</v>
      </c>
      <c r="J4" s="57" t="s">
        <v>40</v>
      </c>
      <c r="K4" s="57" t="s">
        <v>40</v>
      </c>
      <c r="L4" s="57" t="s">
        <v>40</v>
      </c>
      <c r="M4" s="57" t="s">
        <v>40</v>
      </c>
      <c r="N4" s="57" t="s">
        <v>40</v>
      </c>
      <c r="O4" s="57" t="s">
        <v>40</v>
      </c>
      <c r="P4" s="57" t="s">
        <v>40</v>
      </c>
      <c r="Q4" s="57" t="s">
        <v>40</v>
      </c>
      <c r="R4" s="57" t="s">
        <v>40</v>
      </c>
      <c r="S4" s="57" t="s">
        <v>40</v>
      </c>
      <c r="T4" s="57" t="s">
        <v>40</v>
      </c>
      <c r="U4" s="57" t="s">
        <v>40</v>
      </c>
      <c r="V4" s="57" t="s">
        <v>40</v>
      </c>
      <c r="W4" s="58">
        <v>49000</v>
      </c>
      <c r="X4" s="58">
        <v>49000</v>
      </c>
      <c r="Y4" s="58">
        <v>49000</v>
      </c>
      <c r="Z4" s="58">
        <v>-46000</v>
      </c>
      <c r="AA4" s="58">
        <v>-46000</v>
      </c>
      <c r="AB4" s="58">
        <v>-185000</v>
      </c>
      <c r="AC4" s="58">
        <v>-185000</v>
      </c>
      <c r="AD4" s="58">
        <v>-121000</v>
      </c>
      <c r="AE4" s="58">
        <v>-185000</v>
      </c>
      <c r="AF4" s="58">
        <v>49000</v>
      </c>
      <c r="AG4" s="58">
        <v>49000</v>
      </c>
      <c r="AH4" s="58">
        <v>-333000</v>
      </c>
      <c r="AI4" s="58">
        <v>-333000</v>
      </c>
      <c r="AJ4" s="58">
        <v>-121000</v>
      </c>
      <c r="AK4" s="58">
        <v>-46000</v>
      </c>
      <c r="AL4" s="58">
        <v>49000</v>
      </c>
      <c r="AM4" s="58">
        <v>-185000</v>
      </c>
      <c r="AN4" s="58">
        <v>-333000</v>
      </c>
      <c r="AO4" s="58">
        <v>-333000</v>
      </c>
      <c r="AP4" s="58">
        <v>-333000</v>
      </c>
      <c r="AQ4" s="57" t="s">
        <v>40</v>
      </c>
      <c r="AR4" s="57" t="s">
        <v>40</v>
      </c>
    </row>
    <row r="5" spans="1:45" x14ac:dyDescent="0.25">
      <c r="A5" s="54" t="s">
        <v>8</v>
      </c>
      <c r="B5" s="54" t="s">
        <v>9</v>
      </c>
      <c r="C5" s="62" t="s">
        <v>97</v>
      </c>
      <c r="D5" s="55" t="s">
        <v>69</v>
      </c>
      <c r="E5" s="55" t="s">
        <v>68</v>
      </c>
      <c r="F5" s="51">
        <f>'Overdraft by basin'!E4</f>
        <v>-100600</v>
      </c>
      <c r="G5" s="56">
        <f t="shared" si="0"/>
        <v>-107797.5</v>
      </c>
      <c r="H5" s="57" t="s">
        <v>40</v>
      </c>
      <c r="I5" s="57" t="s">
        <v>40</v>
      </c>
      <c r="J5" s="57" t="s">
        <v>40</v>
      </c>
      <c r="K5" s="57" t="s">
        <v>40</v>
      </c>
      <c r="L5" s="57" t="s">
        <v>40</v>
      </c>
      <c r="M5" s="57" t="s">
        <v>40</v>
      </c>
      <c r="N5" s="57" t="s">
        <v>40</v>
      </c>
      <c r="O5" s="57" t="s">
        <v>40</v>
      </c>
      <c r="P5" s="58">
        <v>-96940</v>
      </c>
      <c r="Q5" s="58">
        <v>-142570</v>
      </c>
      <c r="R5" s="58">
        <v>-97190</v>
      </c>
      <c r="S5" s="58">
        <v>-171330</v>
      </c>
      <c r="T5" s="58">
        <v>71430</v>
      </c>
      <c r="U5" s="58">
        <v>-97470</v>
      </c>
      <c r="V5" s="58">
        <v>138200</v>
      </c>
      <c r="W5" s="58">
        <v>22440</v>
      </c>
      <c r="X5" s="58">
        <v>46500</v>
      </c>
      <c r="Y5" s="58">
        <v>115410</v>
      </c>
      <c r="Z5" s="58">
        <v>-62690</v>
      </c>
      <c r="AA5" s="58">
        <v>-47940</v>
      </c>
      <c r="AB5" s="58">
        <v>-92100</v>
      </c>
      <c r="AC5" s="58">
        <v>-164580</v>
      </c>
      <c r="AD5" s="58">
        <v>-153810</v>
      </c>
      <c r="AE5" s="58">
        <v>-212870</v>
      </c>
      <c r="AF5" s="58">
        <v>-23140</v>
      </c>
      <c r="AG5" s="58">
        <v>40360</v>
      </c>
      <c r="AH5" s="58">
        <v>-172050</v>
      </c>
      <c r="AI5" s="58">
        <v>-181790</v>
      </c>
      <c r="AJ5" s="58">
        <v>-149780</v>
      </c>
      <c r="AK5" s="58">
        <v>-9300</v>
      </c>
      <c r="AL5" s="58">
        <v>53050</v>
      </c>
      <c r="AM5" s="58">
        <v>-159010</v>
      </c>
      <c r="AN5" s="58">
        <v>-216940</v>
      </c>
      <c r="AO5" s="58">
        <v>-321450</v>
      </c>
      <c r="AP5" s="57" t="s">
        <v>40</v>
      </c>
      <c r="AQ5" s="57" t="s">
        <v>40</v>
      </c>
      <c r="AR5" s="57" t="s">
        <v>40</v>
      </c>
    </row>
    <row r="6" spans="1:45" x14ac:dyDescent="0.25">
      <c r="A6" s="54" t="s">
        <v>10</v>
      </c>
      <c r="B6" s="54" t="s">
        <v>11</v>
      </c>
      <c r="C6" s="62" t="s">
        <v>98</v>
      </c>
      <c r="D6" s="55" t="s">
        <v>69</v>
      </c>
      <c r="E6" s="55" t="s">
        <v>68</v>
      </c>
      <c r="F6" s="51">
        <f>'Overdraft by basin'!E5</f>
        <v>-165900</v>
      </c>
      <c r="G6" s="56">
        <f t="shared" si="0"/>
        <v>-150458.375</v>
      </c>
      <c r="H6" s="57" t="s">
        <v>40</v>
      </c>
      <c r="I6" s="57" t="s">
        <v>40</v>
      </c>
      <c r="J6" s="57" t="s">
        <v>40</v>
      </c>
      <c r="K6" s="57" t="s">
        <v>40</v>
      </c>
      <c r="L6" s="57" t="s">
        <v>40</v>
      </c>
      <c r="M6" s="57" t="s">
        <v>40</v>
      </c>
      <c r="N6" s="57" t="s">
        <v>40</v>
      </c>
      <c r="O6" s="57" t="s">
        <v>40</v>
      </c>
      <c r="P6" s="58">
        <v>-82918</v>
      </c>
      <c r="Q6" s="58">
        <v>-164311</v>
      </c>
      <c r="R6" s="58">
        <v>-92074</v>
      </c>
      <c r="S6" s="58">
        <v>-234259</v>
      </c>
      <c r="T6" s="58">
        <v>181111</v>
      </c>
      <c r="U6" s="58">
        <v>-152971</v>
      </c>
      <c r="V6" s="58">
        <v>285301</v>
      </c>
      <c r="W6" s="58">
        <v>49896</v>
      </c>
      <c r="X6" s="58">
        <v>112642</v>
      </c>
      <c r="Y6" s="58">
        <v>165280</v>
      </c>
      <c r="Z6" s="58">
        <v>-125523</v>
      </c>
      <c r="AA6" s="58">
        <v>-95030</v>
      </c>
      <c r="AB6" s="58">
        <v>-156078</v>
      </c>
      <c r="AC6" s="58">
        <v>-206101</v>
      </c>
      <c r="AD6" s="58">
        <v>-205061</v>
      </c>
      <c r="AE6" s="58">
        <v>-277976</v>
      </c>
      <c r="AF6" s="58">
        <v>-40731</v>
      </c>
      <c r="AG6" s="58">
        <v>16834</v>
      </c>
      <c r="AH6" s="58">
        <v>-197256</v>
      </c>
      <c r="AI6" s="58">
        <v>-214155</v>
      </c>
      <c r="AJ6" s="58">
        <v>-243999</v>
      </c>
      <c r="AK6" s="58">
        <v>-41323</v>
      </c>
      <c r="AL6" s="58">
        <v>46492</v>
      </c>
      <c r="AM6" s="58">
        <v>-330863</v>
      </c>
      <c r="AN6" s="58">
        <v>-277485</v>
      </c>
      <c r="AO6" s="58">
        <v>-397924</v>
      </c>
      <c r="AP6" s="57" t="s">
        <v>40</v>
      </c>
      <c r="AQ6" s="57" t="s">
        <v>40</v>
      </c>
      <c r="AR6" s="57" t="s">
        <v>40</v>
      </c>
    </row>
    <row r="7" spans="1:45" x14ac:dyDescent="0.25">
      <c r="A7" s="54" t="s">
        <v>12</v>
      </c>
      <c r="B7" s="54" t="s">
        <v>13</v>
      </c>
      <c r="C7" s="62" t="s">
        <v>99</v>
      </c>
      <c r="D7" s="55" t="s">
        <v>77</v>
      </c>
      <c r="E7" s="55" t="s">
        <v>68</v>
      </c>
      <c r="F7" s="51">
        <f>'Overdraft by basin'!E6</f>
        <v>-82700</v>
      </c>
      <c r="G7" s="56">
        <f t="shared" si="0"/>
        <v>-87875</v>
      </c>
      <c r="H7" s="57" t="s">
        <v>40</v>
      </c>
      <c r="I7" s="57" t="s">
        <v>40</v>
      </c>
      <c r="J7" s="57" t="s">
        <v>40</v>
      </c>
      <c r="K7" s="57" t="s">
        <v>40</v>
      </c>
      <c r="L7" s="57" t="s">
        <v>40</v>
      </c>
      <c r="M7" s="57" t="s">
        <v>40</v>
      </c>
      <c r="N7" s="57" t="s">
        <v>40</v>
      </c>
      <c r="O7" s="57" t="s">
        <v>40</v>
      </c>
      <c r="P7" s="57" t="s">
        <v>40</v>
      </c>
      <c r="Q7" s="57" t="s">
        <v>40</v>
      </c>
      <c r="R7" s="57" t="s">
        <v>40</v>
      </c>
      <c r="S7" s="57" t="s">
        <v>40</v>
      </c>
      <c r="T7" s="57" t="s">
        <v>40</v>
      </c>
      <c r="U7" s="57" t="s">
        <v>40</v>
      </c>
      <c r="V7" s="57" t="s">
        <v>40</v>
      </c>
      <c r="W7" s="57" t="s">
        <v>40</v>
      </c>
      <c r="X7" s="57" t="s">
        <v>40</v>
      </c>
      <c r="Y7" s="57" t="s">
        <v>40</v>
      </c>
      <c r="Z7" s="57" t="s">
        <v>40</v>
      </c>
      <c r="AA7" s="57" t="s">
        <v>40</v>
      </c>
      <c r="AB7" s="57" t="s">
        <v>40</v>
      </c>
      <c r="AC7" s="57" t="s">
        <v>40</v>
      </c>
      <c r="AD7" s="58">
        <v>24000</v>
      </c>
      <c r="AE7" s="58">
        <v>-232000</v>
      </c>
      <c r="AF7" s="58">
        <v>225000</v>
      </c>
      <c r="AG7" s="58">
        <v>-11000</v>
      </c>
      <c r="AH7" s="58">
        <v>-339000</v>
      </c>
      <c r="AI7" s="58">
        <v>-403000</v>
      </c>
      <c r="AJ7" s="58">
        <v>-151000</v>
      </c>
      <c r="AK7" s="58">
        <v>184000</v>
      </c>
      <c r="AL7" s="58">
        <v>100000</v>
      </c>
      <c r="AM7" s="58">
        <v>-224000</v>
      </c>
      <c r="AN7" s="57" t="s">
        <v>40</v>
      </c>
      <c r="AO7" s="57" t="s">
        <v>40</v>
      </c>
      <c r="AP7" s="57" t="s">
        <v>40</v>
      </c>
      <c r="AQ7" s="57" t="s">
        <v>40</v>
      </c>
      <c r="AR7" s="57" t="s">
        <v>40</v>
      </c>
    </row>
    <row r="8" spans="1:45" x14ac:dyDescent="0.25">
      <c r="A8" s="54" t="s">
        <v>14</v>
      </c>
      <c r="B8" s="54" t="s">
        <v>15</v>
      </c>
      <c r="C8" s="62" t="s">
        <v>100</v>
      </c>
      <c r="D8" s="55" t="s">
        <v>74</v>
      </c>
      <c r="E8" s="55" t="s">
        <v>68</v>
      </c>
      <c r="F8" s="51">
        <f>'Overdraft by basin'!E7</f>
        <v>-198200</v>
      </c>
      <c r="G8" s="56">
        <f t="shared" si="0"/>
        <v>-198200</v>
      </c>
      <c r="H8" s="57" t="s">
        <v>40</v>
      </c>
      <c r="I8" s="57" t="s">
        <v>40</v>
      </c>
      <c r="J8" s="57" t="s">
        <v>40</v>
      </c>
      <c r="K8" s="57" t="s">
        <v>40</v>
      </c>
      <c r="L8" s="57" t="s">
        <v>40</v>
      </c>
      <c r="M8" s="57" t="s">
        <v>40</v>
      </c>
      <c r="N8" s="57" t="s">
        <v>40</v>
      </c>
      <c r="O8" s="57" t="s">
        <v>40</v>
      </c>
      <c r="P8" s="57" t="s">
        <v>40</v>
      </c>
      <c r="Q8" s="57" t="s">
        <v>40</v>
      </c>
      <c r="R8" s="57" t="s">
        <v>40</v>
      </c>
      <c r="S8" s="57" t="s">
        <v>40</v>
      </c>
      <c r="T8" s="57" t="s">
        <v>40</v>
      </c>
      <c r="U8" s="57" t="s">
        <v>40</v>
      </c>
      <c r="V8" s="57" t="s">
        <v>40</v>
      </c>
      <c r="W8" s="57" t="s">
        <v>40</v>
      </c>
      <c r="X8" s="58">
        <v>-198200</v>
      </c>
      <c r="Y8" s="58">
        <v>-198200</v>
      </c>
      <c r="Z8" s="58">
        <v>-198200</v>
      </c>
      <c r="AA8" s="58">
        <v>-198200</v>
      </c>
      <c r="AB8" s="58">
        <v>-198200</v>
      </c>
      <c r="AC8" s="58">
        <v>-198200</v>
      </c>
      <c r="AD8" s="58">
        <v>-198200</v>
      </c>
      <c r="AE8" s="58">
        <v>-198200</v>
      </c>
      <c r="AF8" s="58">
        <v>-198200</v>
      </c>
      <c r="AG8" s="58">
        <v>-198200</v>
      </c>
      <c r="AH8" s="58">
        <v>-198200</v>
      </c>
      <c r="AI8" s="58">
        <v>-198200</v>
      </c>
      <c r="AJ8" s="58">
        <v>-198200</v>
      </c>
      <c r="AK8" s="58">
        <v>-198200</v>
      </c>
      <c r="AL8" s="58">
        <v>-198200</v>
      </c>
      <c r="AM8" s="57" t="s">
        <v>40</v>
      </c>
      <c r="AN8" s="57" t="s">
        <v>40</v>
      </c>
      <c r="AO8" s="57" t="s">
        <v>40</v>
      </c>
      <c r="AP8" s="57" t="s">
        <v>40</v>
      </c>
      <c r="AQ8" s="57" t="s">
        <v>40</v>
      </c>
      <c r="AR8" s="57" t="s">
        <v>40</v>
      </c>
    </row>
    <row r="9" spans="1:45" x14ac:dyDescent="0.25">
      <c r="A9" s="54" t="s">
        <v>20</v>
      </c>
      <c r="B9" s="54" t="s">
        <v>21</v>
      </c>
      <c r="C9" s="62" t="s">
        <v>101</v>
      </c>
      <c r="D9" s="55" t="s">
        <v>70</v>
      </c>
      <c r="E9" s="55" t="s">
        <v>68</v>
      </c>
      <c r="F9" s="51">
        <f>'Overdraft by basin'!E8</f>
        <v>-19000</v>
      </c>
      <c r="G9" s="56">
        <f t="shared" si="0"/>
        <v>-28250</v>
      </c>
      <c r="H9" s="57" t="s">
        <v>40</v>
      </c>
      <c r="I9" s="57" t="s">
        <v>40</v>
      </c>
      <c r="J9" s="57" t="s">
        <v>40</v>
      </c>
      <c r="K9" s="57" t="s">
        <v>40</v>
      </c>
      <c r="L9" s="57" t="s">
        <v>40</v>
      </c>
      <c r="M9" s="57" t="s">
        <v>40</v>
      </c>
      <c r="N9" s="57" t="s">
        <v>40</v>
      </c>
      <c r="O9" s="57" t="s">
        <v>40</v>
      </c>
      <c r="P9" s="58">
        <v>182000</v>
      </c>
      <c r="Q9" s="58">
        <v>-36000</v>
      </c>
      <c r="R9" s="58">
        <v>-315000</v>
      </c>
      <c r="S9" s="58">
        <v>-286000</v>
      </c>
      <c r="T9" s="58">
        <v>231000</v>
      </c>
      <c r="U9" s="58">
        <v>2000</v>
      </c>
      <c r="V9" s="58">
        <v>427000</v>
      </c>
      <c r="W9" s="58">
        <v>320000</v>
      </c>
      <c r="X9" s="58">
        <v>294000</v>
      </c>
      <c r="Y9" s="58">
        <v>329000</v>
      </c>
      <c r="Z9" s="58">
        <v>73000</v>
      </c>
      <c r="AA9" s="58">
        <v>-73000</v>
      </c>
      <c r="AB9" s="58">
        <v>-121000</v>
      </c>
      <c r="AC9" s="58">
        <v>-133000</v>
      </c>
      <c r="AD9" s="58">
        <v>59000</v>
      </c>
      <c r="AE9" s="58">
        <v>31000</v>
      </c>
      <c r="AF9" s="58">
        <v>244000</v>
      </c>
      <c r="AG9" s="58">
        <v>211000</v>
      </c>
      <c r="AH9" s="58">
        <v>-98000</v>
      </c>
      <c r="AI9" s="58">
        <v>-281000</v>
      </c>
      <c r="AJ9" s="58">
        <v>-401000</v>
      </c>
      <c r="AK9" s="58">
        <v>9000</v>
      </c>
      <c r="AL9" s="58">
        <v>327000</v>
      </c>
      <c r="AM9" s="58">
        <v>-112000</v>
      </c>
      <c r="AN9" s="58">
        <v>-383000</v>
      </c>
      <c r="AO9" s="58">
        <v>-568000</v>
      </c>
      <c r="AP9" s="58">
        <v>-449000</v>
      </c>
      <c r="AQ9" s="57" t="s">
        <v>40</v>
      </c>
      <c r="AR9" s="57" t="s">
        <v>40</v>
      </c>
    </row>
    <row r="10" spans="1:45" x14ac:dyDescent="0.25">
      <c r="A10" s="54" t="s">
        <v>16</v>
      </c>
      <c r="B10" s="54" t="s">
        <v>17</v>
      </c>
      <c r="C10" s="62" t="s">
        <v>102</v>
      </c>
      <c r="D10" s="55" t="s">
        <v>75</v>
      </c>
      <c r="E10" s="55" t="s">
        <v>80</v>
      </c>
      <c r="F10" s="51">
        <f>'Overdraft by basin'!E9</f>
        <v>-77600</v>
      </c>
      <c r="G10" s="56">
        <f t="shared" si="0"/>
        <v>-140729.125</v>
      </c>
      <c r="H10" s="58">
        <v>-296613</v>
      </c>
      <c r="I10" s="58">
        <v>442338</v>
      </c>
      <c r="J10" s="58">
        <v>752129</v>
      </c>
      <c r="K10" s="58">
        <v>-24670</v>
      </c>
      <c r="L10" s="58">
        <v>-224724</v>
      </c>
      <c r="M10" s="58">
        <v>463349</v>
      </c>
      <c r="N10" s="58">
        <v>-393277</v>
      </c>
      <c r="O10" s="58">
        <v>-383613</v>
      </c>
      <c r="P10" s="58">
        <v>-500689</v>
      </c>
      <c r="Q10" s="58">
        <v>-551692</v>
      </c>
      <c r="R10" s="58">
        <v>-277978</v>
      </c>
      <c r="S10" s="58">
        <v>-458674</v>
      </c>
      <c r="T10" s="58">
        <v>262385</v>
      </c>
      <c r="U10" s="58">
        <v>-426201</v>
      </c>
      <c r="V10" s="58">
        <v>562475</v>
      </c>
      <c r="W10" s="58">
        <v>256386</v>
      </c>
      <c r="X10" s="58">
        <v>320304</v>
      </c>
      <c r="Y10" s="58">
        <v>765791</v>
      </c>
      <c r="Z10" s="58">
        <v>35903</v>
      </c>
      <c r="AA10" s="58">
        <v>5622</v>
      </c>
      <c r="AB10" s="58">
        <v>-300793</v>
      </c>
      <c r="AC10" s="58">
        <v>-290155</v>
      </c>
      <c r="AD10" s="58">
        <v>-147101</v>
      </c>
      <c r="AE10" s="58">
        <v>-444990</v>
      </c>
      <c r="AF10" s="58">
        <v>407179</v>
      </c>
      <c r="AG10" s="58">
        <v>406131</v>
      </c>
      <c r="AH10" s="58">
        <v>-595922</v>
      </c>
      <c r="AI10" s="58">
        <v>-423174</v>
      </c>
      <c r="AJ10" s="58">
        <v>-471350</v>
      </c>
      <c r="AK10" s="58">
        <v>143394</v>
      </c>
      <c r="AL10" s="58">
        <v>613792</v>
      </c>
      <c r="AM10" s="58">
        <v>-378682</v>
      </c>
      <c r="AN10" s="58">
        <v>-623070</v>
      </c>
      <c r="AO10" s="58">
        <v>-707303</v>
      </c>
      <c r="AP10" s="58">
        <v>-615852</v>
      </c>
      <c r="AQ10" s="58">
        <v>-189870</v>
      </c>
      <c r="AR10" s="58">
        <v>860729</v>
      </c>
    </row>
    <row r="11" spans="1:45" x14ac:dyDescent="0.25">
      <c r="A11" s="54" t="s">
        <v>22</v>
      </c>
      <c r="B11" s="54" t="s">
        <v>23</v>
      </c>
      <c r="C11" s="62" t="s">
        <v>103</v>
      </c>
      <c r="D11" s="55" t="s">
        <v>76</v>
      </c>
      <c r="E11" s="55" t="s">
        <v>81</v>
      </c>
      <c r="F11" s="51">
        <f>'Overdraft by basin'!E10</f>
        <v>-73760</v>
      </c>
      <c r="G11" s="56">
        <f t="shared" si="0"/>
        <v>-91898.375</v>
      </c>
      <c r="H11" s="57" t="s">
        <v>40</v>
      </c>
      <c r="I11" s="57" t="s">
        <v>40</v>
      </c>
      <c r="J11" s="57" t="s">
        <v>40</v>
      </c>
      <c r="K11" s="57" t="s">
        <v>40</v>
      </c>
      <c r="L11" s="57" t="s">
        <v>40</v>
      </c>
      <c r="M11" s="57" t="s">
        <v>40</v>
      </c>
      <c r="N11" s="57" t="s">
        <v>40</v>
      </c>
      <c r="O11" s="57" t="s">
        <v>40</v>
      </c>
      <c r="P11" s="57" t="s">
        <v>40</v>
      </c>
      <c r="Q11" s="58">
        <v>-185926</v>
      </c>
      <c r="R11" s="58">
        <v>-224464</v>
      </c>
      <c r="S11" s="58">
        <v>-290389</v>
      </c>
      <c r="T11" s="58">
        <v>157279</v>
      </c>
      <c r="U11" s="58">
        <v>-168707</v>
      </c>
      <c r="V11" s="58">
        <v>231421</v>
      </c>
      <c r="W11" s="58">
        <v>186481</v>
      </c>
      <c r="X11" s="58">
        <v>100786</v>
      </c>
      <c r="Y11" s="58">
        <v>153536</v>
      </c>
      <c r="Z11" s="58">
        <v>522</v>
      </c>
      <c r="AA11" s="58">
        <v>43638</v>
      </c>
      <c r="AB11" s="58">
        <v>-243059</v>
      </c>
      <c r="AC11" s="58">
        <v>-178393</v>
      </c>
      <c r="AD11" s="58">
        <v>-101083</v>
      </c>
      <c r="AE11" s="58">
        <v>-231122</v>
      </c>
      <c r="AF11" s="58">
        <v>121017</v>
      </c>
      <c r="AG11" s="58">
        <v>220649</v>
      </c>
      <c r="AH11" s="58">
        <v>-248490</v>
      </c>
      <c r="AI11" s="58">
        <v>-296277</v>
      </c>
      <c r="AJ11" s="58">
        <v>-213010</v>
      </c>
      <c r="AK11" s="58">
        <v>13129</v>
      </c>
      <c r="AL11" s="58">
        <v>361228</v>
      </c>
      <c r="AM11" s="58">
        <v>-169947</v>
      </c>
      <c r="AN11" s="58">
        <v>-305607</v>
      </c>
      <c r="AO11" s="58">
        <v>-360352</v>
      </c>
      <c r="AP11" s="58">
        <v>-392279</v>
      </c>
      <c r="AQ11" s="58">
        <v>-294325</v>
      </c>
      <c r="AR11" s="57" t="s">
        <v>40</v>
      </c>
    </row>
    <row r="12" spans="1:45" x14ac:dyDescent="0.25">
      <c r="A12" s="54" t="s">
        <v>18</v>
      </c>
      <c r="B12" s="54" t="s">
        <v>19</v>
      </c>
      <c r="C12" s="62" t="s">
        <v>104</v>
      </c>
      <c r="D12" s="55" t="s">
        <v>71</v>
      </c>
      <c r="E12" s="55" t="s">
        <v>79</v>
      </c>
      <c r="F12" s="51">
        <f>'Overdraft by basin'!E11</f>
        <v>-115300</v>
      </c>
      <c r="G12" s="56">
        <f t="shared" si="0"/>
        <v>-166750</v>
      </c>
      <c r="H12" s="57" t="s">
        <v>40</v>
      </c>
      <c r="I12" s="57" t="s">
        <v>40</v>
      </c>
      <c r="J12" s="57" t="s">
        <v>40</v>
      </c>
      <c r="K12" s="57" t="s">
        <v>40</v>
      </c>
      <c r="L12" s="57" t="s">
        <v>40</v>
      </c>
      <c r="M12" s="57" t="s">
        <v>40</v>
      </c>
      <c r="N12" s="58">
        <v>-200000</v>
      </c>
      <c r="O12" s="58">
        <v>-310000</v>
      </c>
      <c r="P12" s="58">
        <v>-311000</v>
      </c>
      <c r="Q12" s="58">
        <v>-392000</v>
      </c>
      <c r="R12" s="58">
        <v>-313000</v>
      </c>
      <c r="S12" s="58">
        <v>-328000</v>
      </c>
      <c r="T12" s="58">
        <v>145000</v>
      </c>
      <c r="U12" s="58">
        <v>-311000</v>
      </c>
      <c r="V12" s="58">
        <v>191000</v>
      </c>
      <c r="W12" s="58">
        <v>56000</v>
      </c>
      <c r="X12" s="58">
        <v>112000</v>
      </c>
      <c r="Y12" s="58">
        <v>291000</v>
      </c>
      <c r="Z12" s="58">
        <v>-99000</v>
      </c>
      <c r="AA12" s="58">
        <v>-137000</v>
      </c>
      <c r="AB12" s="58">
        <v>-298000</v>
      </c>
      <c r="AC12" s="58">
        <v>-281000</v>
      </c>
      <c r="AD12" s="58">
        <v>-175000</v>
      </c>
      <c r="AE12" s="58">
        <v>-283000</v>
      </c>
      <c r="AF12" s="58">
        <v>28000</v>
      </c>
      <c r="AG12" s="58">
        <v>54000</v>
      </c>
      <c r="AH12" s="58">
        <v>-396000</v>
      </c>
      <c r="AI12" s="58">
        <v>-276000</v>
      </c>
      <c r="AJ12" s="58">
        <v>-253000</v>
      </c>
      <c r="AK12" s="58">
        <v>-33000</v>
      </c>
      <c r="AL12" s="58">
        <v>176000</v>
      </c>
      <c r="AM12" s="58">
        <v>-331000</v>
      </c>
      <c r="AN12" s="58">
        <v>-399000</v>
      </c>
      <c r="AO12" s="58">
        <v>-490000</v>
      </c>
      <c r="AP12" s="58">
        <v>-483000</v>
      </c>
      <c r="AQ12" s="58">
        <v>-207000</v>
      </c>
      <c r="AR12" s="58">
        <v>305000</v>
      </c>
      <c r="AS12" s="33"/>
    </row>
    <row r="13" spans="1:45" x14ac:dyDescent="0.25">
      <c r="A13" s="54" t="s">
        <v>2</v>
      </c>
      <c r="B13" s="54" t="s">
        <v>3</v>
      </c>
      <c r="C13" s="62" t="s">
        <v>105</v>
      </c>
      <c r="D13" s="55" t="s">
        <v>72</v>
      </c>
      <c r="E13" s="55" t="s">
        <v>68</v>
      </c>
      <c r="F13" s="51">
        <f>'Overdraft by basin'!E12</f>
        <v>-277114</v>
      </c>
      <c r="G13" s="56">
        <f t="shared" si="0"/>
        <v>-577667.375</v>
      </c>
      <c r="H13" s="57" t="s">
        <v>40</v>
      </c>
      <c r="I13" s="57" t="s">
        <v>40</v>
      </c>
      <c r="J13" s="57" t="s">
        <v>40</v>
      </c>
      <c r="K13" s="57" t="s">
        <v>40</v>
      </c>
      <c r="L13" s="57" t="s">
        <v>40</v>
      </c>
      <c r="M13" s="57" t="s">
        <v>40</v>
      </c>
      <c r="N13" s="57" t="s">
        <v>40</v>
      </c>
      <c r="O13" s="57" t="s">
        <v>40</v>
      </c>
      <c r="P13" s="57" t="s">
        <v>40</v>
      </c>
      <c r="Q13" s="57" t="s">
        <v>40</v>
      </c>
      <c r="R13" s="57" t="s">
        <v>40</v>
      </c>
      <c r="S13" s="57" t="s">
        <v>40</v>
      </c>
      <c r="T13" s="57" t="s">
        <v>40</v>
      </c>
      <c r="U13" s="57" t="s">
        <v>40</v>
      </c>
      <c r="V13" s="58">
        <v>1111263</v>
      </c>
      <c r="W13" s="58">
        <v>543845</v>
      </c>
      <c r="X13" s="58">
        <v>559587</v>
      </c>
      <c r="Y13" s="58">
        <v>1436665</v>
      </c>
      <c r="Z13" s="58">
        <v>266692</v>
      </c>
      <c r="AA13" s="58">
        <v>-262541</v>
      </c>
      <c r="AB13" s="58">
        <v>-1055605</v>
      </c>
      <c r="AC13" s="58">
        <v>-1079950</v>
      </c>
      <c r="AD13" s="58">
        <v>-626452</v>
      </c>
      <c r="AE13" s="58">
        <v>-1065153</v>
      </c>
      <c r="AF13" s="58">
        <v>974946</v>
      </c>
      <c r="AG13" s="58">
        <v>803702</v>
      </c>
      <c r="AH13" s="58">
        <v>-1182908</v>
      </c>
      <c r="AI13" s="58">
        <v>-1702659</v>
      </c>
      <c r="AJ13" s="58">
        <v>-1524923</v>
      </c>
      <c r="AK13" s="58">
        <v>-297892</v>
      </c>
      <c r="AL13" s="58">
        <v>1901842</v>
      </c>
      <c r="AM13" s="58">
        <v>-274395</v>
      </c>
      <c r="AN13" s="58">
        <v>-1757511</v>
      </c>
      <c r="AO13" s="58">
        <v>-2310831</v>
      </c>
      <c r="AP13" s="57" t="s">
        <v>40</v>
      </c>
      <c r="AQ13" s="57" t="s">
        <v>40</v>
      </c>
      <c r="AR13" s="57" t="s">
        <v>40</v>
      </c>
    </row>
    <row r="14" spans="1:45" ht="9" customHeight="1" x14ac:dyDescent="0.25"/>
    <row r="15" spans="1:45" x14ac:dyDescent="0.25">
      <c r="A15" s="11"/>
      <c r="B15" s="11"/>
      <c r="C15" s="60" t="s">
        <v>26</v>
      </c>
      <c r="D15" s="60"/>
      <c r="E15" s="60"/>
      <c r="F15" s="61">
        <f>SUM(F3:F13)</f>
        <v>-1380174</v>
      </c>
      <c r="G15" s="61">
        <f t="shared" ref="G15" si="1">SUM(G3:G13)</f>
        <v>-1735125.75</v>
      </c>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row>
    <row r="16" spans="1:45" x14ac:dyDescent="0.25">
      <c r="A16" s="31"/>
      <c r="B16" s="31"/>
      <c r="C16" s="31"/>
      <c r="D16" s="31"/>
      <c r="E16" s="31"/>
      <c r="F16" s="46"/>
      <c r="G16" s="46"/>
      <c r="H16" s="46"/>
      <c r="I16" s="46"/>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row>
    <row r="17" spans="1:44" ht="18.75" x14ac:dyDescent="0.3">
      <c r="A17" s="47" t="s">
        <v>91</v>
      </c>
      <c r="B17" s="48"/>
      <c r="C17" s="48"/>
      <c r="D17" s="48"/>
      <c r="E17" s="48"/>
      <c r="F17" s="48"/>
      <c r="G17" s="48"/>
      <c r="H17" s="48"/>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row>
    <row r="18" spans="1:44" x14ac:dyDescent="0.25">
      <c r="A18" s="44" t="s">
        <v>125</v>
      </c>
    </row>
    <row r="19" spans="1:44" x14ac:dyDescent="0.25">
      <c r="A19" s="44" t="s">
        <v>112</v>
      </c>
    </row>
    <row r="20" spans="1:44" x14ac:dyDescent="0.25">
      <c r="A20" s="44"/>
    </row>
    <row r="21" spans="1:44" ht="109.5" customHeight="1" x14ac:dyDescent="0.25">
      <c r="A21" s="45">
        <v>-1</v>
      </c>
      <c r="B21" s="70" t="s">
        <v>57</v>
      </c>
      <c r="C21" s="70"/>
      <c r="D21" s="70"/>
      <c r="E21" s="70"/>
      <c r="F21" s="70"/>
      <c r="G21" s="70"/>
      <c r="H21" s="70"/>
      <c r="I21" s="15"/>
    </row>
    <row r="22" spans="1:44" ht="104.25" customHeight="1" x14ac:dyDescent="0.25">
      <c r="A22" s="45">
        <v>-2</v>
      </c>
      <c r="B22" s="70" t="s">
        <v>58</v>
      </c>
      <c r="C22" s="70"/>
      <c r="D22" s="70"/>
      <c r="E22" s="70"/>
      <c r="F22" s="70"/>
      <c r="G22" s="70"/>
      <c r="H22" s="70"/>
      <c r="I22" s="15"/>
    </row>
    <row r="23" spans="1:44" ht="104.25" customHeight="1" x14ac:dyDescent="0.25">
      <c r="A23" s="45">
        <v>-3</v>
      </c>
      <c r="B23" s="70" t="s">
        <v>128</v>
      </c>
      <c r="C23" s="70"/>
      <c r="D23" s="70"/>
      <c r="E23" s="70"/>
      <c r="F23" s="70"/>
      <c r="G23" s="70"/>
      <c r="H23" s="70"/>
      <c r="I23" s="15"/>
    </row>
    <row r="24" spans="1:44" ht="108" customHeight="1" x14ac:dyDescent="0.25">
      <c r="A24" s="45">
        <v>-4</v>
      </c>
      <c r="B24" s="70" t="s">
        <v>129</v>
      </c>
      <c r="C24" s="70"/>
      <c r="D24" s="70"/>
      <c r="E24" s="70"/>
      <c r="F24" s="70"/>
      <c r="G24" s="70"/>
      <c r="H24" s="70"/>
      <c r="I24" s="15"/>
    </row>
    <row r="25" spans="1:44" ht="39" customHeight="1" x14ac:dyDescent="0.25">
      <c r="A25" s="45">
        <v>-5</v>
      </c>
      <c r="B25" s="70" t="s">
        <v>130</v>
      </c>
      <c r="C25" s="70"/>
      <c r="D25" s="70"/>
      <c r="E25" s="70"/>
      <c r="F25" s="70"/>
      <c r="G25" s="70"/>
      <c r="H25" s="70"/>
      <c r="I25" s="15"/>
    </row>
    <row r="26" spans="1:44" ht="39" customHeight="1" x14ac:dyDescent="0.25">
      <c r="A26" s="45">
        <v>-6</v>
      </c>
      <c r="B26" s="70" t="s">
        <v>126</v>
      </c>
      <c r="C26" s="70"/>
      <c r="D26" s="70"/>
      <c r="E26" s="70"/>
      <c r="F26" s="70"/>
      <c r="G26" s="70"/>
      <c r="H26" s="70"/>
      <c r="I26" s="15"/>
    </row>
    <row r="27" spans="1:44" ht="39" customHeight="1" x14ac:dyDescent="0.25">
      <c r="A27" s="45">
        <v>-7</v>
      </c>
      <c r="B27" s="70" t="s">
        <v>55</v>
      </c>
      <c r="C27" s="70"/>
      <c r="D27" s="70"/>
      <c r="E27" s="70"/>
      <c r="F27" s="70"/>
      <c r="G27" s="70"/>
      <c r="H27" s="70"/>
      <c r="I27" s="15"/>
    </row>
    <row r="28" spans="1:44" ht="39" customHeight="1" x14ac:dyDescent="0.25">
      <c r="A28" s="45">
        <v>-8</v>
      </c>
      <c r="B28" s="70" t="s">
        <v>127</v>
      </c>
      <c r="C28" s="70"/>
      <c r="D28" s="70"/>
      <c r="E28" s="70"/>
      <c r="F28" s="70"/>
      <c r="G28" s="70"/>
      <c r="H28" s="70"/>
      <c r="I28" s="15"/>
    </row>
    <row r="29" spans="1:44" ht="39" customHeight="1" x14ac:dyDescent="0.25">
      <c r="A29" s="45">
        <v>-9</v>
      </c>
      <c r="B29" s="70" t="s">
        <v>59</v>
      </c>
      <c r="C29" s="70"/>
      <c r="D29" s="70"/>
      <c r="E29" s="70"/>
      <c r="F29" s="70"/>
      <c r="G29" s="70"/>
      <c r="H29" s="70"/>
      <c r="I29" s="15"/>
    </row>
    <row r="30" spans="1:44" ht="39" customHeight="1" x14ac:dyDescent="0.25">
      <c r="A30" s="45">
        <v>-10</v>
      </c>
      <c r="B30" s="70" t="s">
        <v>131</v>
      </c>
      <c r="C30" s="70"/>
      <c r="D30" s="70"/>
      <c r="E30" s="70"/>
      <c r="F30" s="70"/>
      <c r="G30" s="70"/>
      <c r="H30" s="70"/>
      <c r="I30" s="15"/>
    </row>
    <row r="31" spans="1:44" ht="39" customHeight="1" x14ac:dyDescent="0.25">
      <c r="A31" s="45">
        <v>-11</v>
      </c>
      <c r="B31" s="70" t="s">
        <v>94</v>
      </c>
      <c r="C31" s="70"/>
      <c r="D31" s="70"/>
      <c r="E31" s="70"/>
      <c r="F31" s="70"/>
      <c r="G31" s="70"/>
      <c r="H31" s="70"/>
      <c r="I31" s="15"/>
    </row>
    <row r="32" spans="1:44" x14ac:dyDescent="0.25">
      <c r="A32" s="14"/>
    </row>
  </sheetData>
  <sheetProtection algorithmName="SHA-512" hashValue="FQAtrxDWzpUSRVhWpc85cwjHkVwMyWzftpuWjsDmsY5K/zBtU4ssy+cUk2KEQAVbNkTCCx0sEfPnc5VrGojF5Q==" saltValue="x7/A5EuQJUspg9zB+JQPOg==" spinCount="100000" sheet="1" objects="1" scenarios="1"/>
  <sortState ref="A18:D28">
    <sortCondition ref="D18:D28"/>
  </sortState>
  <mergeCells count="19">
    <mergeCell ref="G1:G2"/>
    <mergeCell ref="H1:AR1"/>
    <mergeCell ref="A1:A2"/>
    <mergeCell ref="B1:B2"/>
    <mergeCell ref="C1:C2"/>
    <mergeCell ref="D1:D2"/>
    <mergeCell ref="F1:F2"/>
    <mergeCell ref="E1:E2"/>
    <mergeCell ref="B21:H21"/>
    <mergeCell ref="B22:H22"/>
    <mergeCell ref="B23:H23"/>
    <mergeCell ref="B24:H24"/>
    <mergeCell ref="B25:H25"/>
    <mergeCell ref="B31:H31"/>
    <mergeCell ref="B26:H26"/>
    <mergeCell ref="B27:H27"/>
    <mergeCell ref="B28:H28"/>
    <mergeCell ref="B29:H29"/>
    <mergeCell ref="B30:H30"/>
  </mergeCells>
  <pageMargins left="0.7" right="0.7" top="0.75" bottom="0.75" header="0.3" footer="0.3"/>
  <pageSetup orientation="portrait" r:id="rId1"/>
  <ignoredErrors>
    <ignoredError sqref="G3:G13" formulaRange="1"/>
    <ignoredError sqref="C3:C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C10" sqref="C10"/>
    </sheetView>
  </sheetViews>
  <sheetFormatPr defaultColWidth="9.140625" defaultRowHeight="15" x14ac:dyDescent="0.25"/>
  <cols>
    <col min="1" max="1" width="30.28515625" style="1" customWidth="1"/>
    <col min="2" max="2" width="35.42578125" style="2" customWidth="1"/>
    <col min="3" max="3" width="91.42578125" style="1" customWidth="1"/>
    <col min="4" max="16384" width="9.140625" style="13"/>
  </cols>
  <sheetData>
    <row r="1" spans="1:3" s="26" customFormat="1" ht="32.25" customHeight="1" thickBot="1" x14ac:dyDescent="0.3">
      <c r="A1" s="34" t="s">
        <v>0</v>
      </c>
      <c r="B1" s="34" t="s">
        <v>1</v>
      </c>
      <c r="C1" s="34" t="s">
        <v>30</v>
      </c>
    </row>
    <row r="2" spans="1:3" ht="26.25" customHeight="1" x14ac:dyDescent="0.25">
      <c r="A2" s="3" t="s">
        <v>4</v>
      </c>
      <c r="B2" s="3" t="s">
        <v>42</v>
      </c>
      <c r="C2" s="3" t="s">
        <v>28</v>
      </c>
    </row>
    <row r="3" spans="1:3" ht="26.25" customHeight="1" x14ac:dyDescent="0.25">
      <c r="A3" s="3" t="s">
        <v>6</v>
      </c>
      <c r="B3" s="3" t="s">
        <v>44</v>
      </c>
      <c r="C3" s="3" t="s">
        <v>32</v>
      </c>
    </row>
    <row r="4" spans="1:3" ht="26.25" customHeight="1" x14ac:dyDescent="0.25">
      <c r="A4" s="3" t="s">
        <v>8</v>
      </c>
      <c r="B4" s="3" t="s">
        <v>39</v>
      </c>
      <c r="C4" s="4" t="s">
        <v>33</v>
      </c>
    </row>
    <row r="5" spans="1:3" ht="26.25" customHeight="1" x14ac:dyDescent="0.25">
      <c r="A5" s="3" t="s">
        <v>22</v>
      </c>
      <c r="B5" s="3" t="s">
        <v>43</v>
      </c>
      <c r="C5" s="4" t="s">
        <v>36</v>
      </c>
    </row>
    <row r="6" spans="1:3" ht="26.25" customHeight="1" x14ac:dyDescent="0.25">
      <c r="A6" s="3" t="s">
        <v>20</v>
      </c>
      <c r="B6" s="3" t="s">
        <v>41</v>
      </c>
      <c r="C6" s="8" t="s">
        <v>37</v>
      </c>
    </row>
    <row r="7" spans="1:3" ht="45" x14ac:dyDescent="0.25">
      <c r="A7" s="3" t="s">
        <v>16</v>
      </c>
      <c r="B7" s="3" t="s">
        <v>45</v>
      </c>
      <c r="C7" s="8" t="s">
        <v>50</v>
      </c>
    </row>
    <row r="8" spans="1:3" ht="90" x14ac:dyDescent="0.25">
      <c r="A8" s="3" t="s">
        <v>12</v>
      </c>
      <c r="B8" s="3" t="s">
        <v>47</v>
      </c>
      <c r="C8" s="8" t="s">
        <v>51</v>
      </c>
    </row>
    <row r="9" spans="1:3" ht="105" x14ac:dyDescent="0.25">
      <c r="A9" s="3" t="s">
        <v>14</v>
      </c>
      <c r="B9" s="3" t="s">
        <v>48</v>
      </c>
      <c r="C9" s="8" t="s">
        <v>64</v>
      </c>
    </row>
    <row r="10" spans="1:3" ht="90" x14ac:dyDescent="0.25">
      <c r="A10" s="3" t="s">
        <v>18</v>
      </c>
      <c r="B10" s="3" t="s">
        <v>49</v>
      </c>
      <c r="C10" s="8" t="s">
        <v>52</v>
      </c>
    </row>
    <row r="11" spans="1:3" ht="75" x14ac:dyDescent="0.25">
      <c r="A11" s="3" t="s">
        <v>2</v>
      </c>
      <c r="B11" s="3" t="s">
        <v>53</v>
      </c>
      <c r="C11" s="10" t="s">
        <v>54</v>
      </c>
    </row>
    <row r="12" spans="1:3" ht="75" x14ac:dyDescent="0.25">
      <c r="A12" s="6" t="s">
        <v>10</v>
      </c>
      <c r="B12" s="6" t="s">
        <v>46</v>
      </c>
      <c r="C12" s="10" t="s">
        <v>56</v>
      </c>
    </row>
    <row r="13" spans="1:3" x14ac:dyDescent="0.25">
      <c r="B13" s="12"/>
    </row>
    <row r="30" spans="3:3" x14ac:dyDescent="0.25">
      <c r="C30" s="9"/>
    </row>
  </sheetData>
  <sheetProtection algorithmName="SHA-512" hashValue="xngSgt1BJck0cJoKvOS9dsdCTukXPGkWkogIKVus71z/3vBElwXUH8EFy62InpL7Fsd5og1/FjMncPwajh0jDg==" saltValue="eWRaI0zH00Upam8bJUIpSQ==" spinCount="100000" sheet="1" objects="1" scenarios="1"/>
  <hyperlinks>
    <hyperlink ref="C2" r:id="rId1"/>
    <hyperlink ref="C5" r:id="rId2"/>
    <hyperlink ref="C6"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Overdraft by basin</vt:lpstr>
      <vt:lpstr>GW storage change</vt:lpstr>
      <vt:lpstr>Download links for GSPs</vt:lpstr>
    </vt:vector>
  </TitlesOfParts>
  <Company>PPIC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Jezdimirovic</dc:creator>
  <cp:lastModifiedBy>Arabella Cureton</cp:lastModifiedBy>
  <dcterms:created xsi:type="dcterms:W3CDTF">2020-03-03T23:03:16Z</dcterms:created>
  <dcterms:modified xsi:type="dcterms:W3CDTF">2020-03-11T15:50:07Z</dcterms:modified>
</cp:coreProperties>
</file>